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hidePivotFieldList="1" defaultThemeVersion="166925"/>
  <mc:AlternateContent xmlns:mc="http://schemas.openxmlformats.org/markup-compatibility/2006">
    <mc:Choice Requires="x15">
      <x15ac:absPath xmlns:x15ac="http://schemas.microsoft.com/office/spreadsheetml/2010/11/ac" url="H:\Marketing\Private\Internet\Content\2019\"/>
    </mc:Choice>
  </mc:AlternateContent>
  <bookViews>
    <workbookView xWindow="0" yWindow="0" windowWidth="28800" windowHeight="12795" tabRatio="773"/>
  </bookViews>
  <sheets>
    <sheet name="Regions" sheetId="15" r:id="rId1"/>
    <sheet name="Pivot" sheetId="1" r:id="rId2"/>
    <sheet name="Biggest Changes" sheetId="14" r:id="rId3"/>
    <sheet name="Scotland" sheetId="13" r:id="rId4"/>
    <sheet name="London" sheetId="5" r:id="rId5"/>
    <sheet name="North West" sheetId="7" r:id="rId6"/>
    <sheet name="North East" sheetId="6" r:id="rId7"/>
    <sheet name="East of England" sheetId="4" r:id="rId8"/>
    <sheet name="East Midlands" sheetId="3" r:id="rId9"/>
    <sheet name="South East" sheetId="9" r:id="rId10"/>
    <sheet name="South West" sheetId="8" r:id="rId11"/>
    <sheet name="Wales" sheetId="12" r:id="rId12"/>
    <sheet name="West Midlands" sheetId="10" r:id="rId13"/>
    <sheet name="Yorkshire &amp; Humber" sheetId="11" r:id="rId14"/>
  </sheets>
  <externalReferences>
    <externalReference r:id="rId15"/>
  </externalReferences>
  <definedNames>
    <definedName name="_xlnm._FilterDatabase" localSheetId="8" hidden="1">'East Midlands'!$H$5:$M$45</definedName>
    <definedName name="_xlnm._FilterDatabase" localSheetId="7" hidden="1">'East of England'!$H$6:$M$53</definedName>
    <definedName name="_xlnm._FilterDatabase" localSheetId="4" hidden="1">London!$H$6:$M$40</definedName>
    <definedName name="_xlnm._FilterDatabase" localSheetId="6" hidden="1">'North East'!$B$12:$F$17</definedName>
    <definedName name="_xlnm._FilterDatabase" localSheetId="5" hidden="1">'North West'!$B$58:$F$64</definedName>
    <definedName name="_xlnm._FilterDatabase" localSheetId="0" hidden="1">Regions!$B$4:$F$4</definedName>
    <definedName name="_xlnm._FilterDatabase" localSheetId="3" hidden="1">Scotland!$H$5:$M$37</definedName>
    <definedName name="_xlnm._FilterDatabase" localSheetId="9" hidden="1">'South East'!$H$5:$M$79</definedName>
    <definedName name="_xlnm._FilterDatabase" localSheetId="10" hidden="1">'South West'!$H$5:$M$46</definedName>
    <definedName name="_xlnm._FilterDatabase" localSheetId="11" hidden="1">Wales!$H$5:$M$27</definedName>
    <definedName name="_xlnm._FilterDatabase" localSheetId="12" hidden="1">'West Midlands'!$H$5:$M$39</definedName>
    <definedName name="_xlnm._FilterDatabase" localSheetId="13" hidden="1">'Yorkshire &amp; Humber'!$H$5:$M$29</definedName>
  </definedNames>
  <calcPr calcId="191028"/>
  <pivotCaches>
    <pivotCache cacheId="0"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15" l="1"/>
  <c r="B14" i="15"/>
  <c r="D13" i="15" l="1"/>
  <c r="C13" i="15"/>
  <c r="D12" i="15"/>
  <c r="C12" i="15"/>
  <c r="D11" i="15"/>
  <c r="C11" i="15"/>
  <c r="D10" i="15"/>
  <c r="C10" i="15"/>
  <c r="D9" i="15"/>
  <c r="C9" i="15"/>
  <c r="D8" i="15"/>
  <c r="C8" i="15"/>
  <c r="D7" i="15"/>
  <c r="C7" i="15"/>
  <c r="D6" i="15"/>
  <c r="C6" i="15"/>
  <c r="D5" i="15"/>
  <c r="C5" i="15"/>
  <c r="F13" i="15" l="1"/>
  <c r="F8" i="15"/>
  <c r="F11" i="15"/>
  <c r="F12" i="15"/>
  <c r="F5" i="15"/>
  <c r="F6" i="15"/>
  <c r="F10" i="15"/>
  <c r="F7" i="15"/>
  <c r="F9" i="15"/>
  <c r="E6" i="15"/>
  <c r="E8" i="15"/>
  <c r="E10" i="15"/>
  <c r="E12" i="15"/>
  <c r="E5" i="15"/>
  <c r="E7" i="15"/>
  <c r="E9" i="15"/>
  <c r="E11" i="15"/>
  <c r="E13" i="15"/>
  <c r="E8" i="14" l="1"/>
  <c r="E9" i="14"/>
  <c r="E10" i="14"/>
  <c r="E11" i="14"/>
  <c r="E12" i="14"/>
  <c r="E13" i="14"/>
  <c r="E14" i="14"/>
  <c r="E15" i="14"/>
  <c r="E16" i="14"/>
  <c r="E17" i="14"/>
  <c r="E18" i="14"/>
  <c r="E19" i="14"/>
  <c r="E20" i="14"/>
  <c r="E21" i="14"/>
  <c r="E22" i="14"/>
  <c r="E23" i="14"/>
  <c r="E24" i="14"/>
  <c r="E25" i="14"/>
  <c r="E26" i="14"/>
  <c r="E27" i="14"/>
  <c r="E32" i="14" l="1"/>
  <c r="E33" i="14"/>
  <c r="E34" i="14"/>
  <c r="E35" i="14"/>
  <c r="E36" i="14"/>
  <c r="E37" i="14"/>
  <c r="E38" i="14"/>
  <c r="E39" i="14"/>
  <c r="E40" i="14"/>
  <c r="E41" i="14"/>
  <c r="E42" i="14"/>
  <c r="E43" i="14"/>
  <c r="E44" i="14"/>
  <c r="E45" i="14"/>
  <c r="E46" i="14"/>
  <c r="E47" i="14"/>
  <c r="E48" i="14"/>
  <c r="E49" i="14"/>
  <c r="E50" i="14"/>
  <c r="E51" i="14"/>
  <c r="E56" i="13" l="1"/>
  <c r="F56" i="13" s="1"/>
  <c r="E55" i="13"/>
  <c r="F55" i="13" s="1"/>
  <c r="E54" i="13"/>
  <c r="F54" i="13" s="1"/>
  <c r="E53" i="13"/>
  <c r="F53" i="13" s="1"/>
  <c r="E52" i="13"/>
  <c r="F52" i="13" s="1"/>
  <c r="E51" i="13"/>
  <c r="F51" i="13" s="1"/>
  <c r="E50" i="13"/>
  <c r="F50" i="13" s="1"/>
  <c r="E49" i="13"/>
  <c r="F49" i="13" s="1"/>
  <c r="E48" i="13"/>
  <c r="F48" i="13" s="1"/>
  <c r="E47" i="13"/>
  <c r="F47" i="13" s="1"/>
  <c r="E46" i="13"/>
  <c r="F46" i="13" s="1"/>
  <c r="E45" i="13"/>
  <c r="F45" i="13" s="1"/>
  <c r="E41" i="13"/>
  <c r="F41" i="13" s="1"/>
  <c r="E40" i="13"/>
  <c r="F40" i="13" s="1"/>
  <c r="E32" i="13"/>
  <c r="F32" i="13"/>
  <c r="E33" i="13"/>
  <c r="F33" i="13"/>
  <c r="E34" i="13"/>
  <c r="F34" i="13"/>
  <c r="E35" i="13"/>
  <c r="F35" i="13"/>
  <c r="E36" i="13"/>
  <c r="F36" i="13"/>
  <c r="E31" i="13"/>
  <c r="F31" i="13" s="1"/>
  <c r="E24" i="13"/>
  <c r="F24" i="13" s="1"/>
  <c r="E17" i="13"/>
  <c r="F17" i="13"/>
  <c r="E23" i="13"/>
  <c r="F23" i="13" s="1"/>
  <c r="E27" i="13"/>
  <c r="F27" i="13" s="1"/>
  <c r="E21" i="13"/>
  <c r="F21" i="13" s="1"/>
  <c r="E20" i="13"/>
  <c r="F20" i="13"/>
  <c r="E22" i="13"/>
  <c r="F22" i="13" s="1"/>
  <c r="E18" i="13"/>
  <c r="F18" i="13"/>
  <c r="E19" i="13"/>
  <c r="F19" i="13" s="1"/>
  <c r="E26" i="13"/>
  <c r="F26" i="13"/>
  <c r="C10" i="13"/>
  <c r="D10" i="13"/>
  <c r="C11" i="13"/>
  <c r="D11" i="13"/>
  <c r="C12" i="13"/>
  <c r="D12" i="13"/>
  <c r="D9" i="13"/>
  <c r="C9" i="13"/>
  <c r="L15" i="13"/>
  <c r="M15" i="13" s="1"/>
  <c r="L22" i="13"/>
  <c r="M22" i="13" s="1"/>
  <c r="L36" i="13"/>
  <c r="M36" i="13" s="1"/>
  <c r="L13" i="13"/>
  <c r="M13" i="13" s="1"/>
  <c r="L7" i="13"/>
  <c r="M7" i="13" s="1"/>
  <c r="L8" i="13"/>
  <c r="M8" i="13" s="1"/>
  <c r="L23" i="13"/>
  <c r="M23" i="13" s="1"/>
  <c r="L14" i="13"/>
  <c r="M14" i="13" s="1"/>
  <c r="L37" i="13"/>
  <c r="M37" i="13" s="1"/>
  <c r="L34" i="13"/>
  <c r="M34" i="13" s="1"/>
  <c r="C6" i="13" l="1"/>
  <c r="C14" i="15" s="1"/>
  <c r="L32" i="13" l="1"/>
  <c r="M32" i="13" s="1"/>
  <c r="L9" i="13"/>
  <c r="M9" i="13" s="1"/>
  <c r="L17" i="13"/>
  <c r="M17" i="13" s="1"/>
  <c r="L6" i="13"/>
  <c r="M6" i="13" s="1"/>
  <c r="L18" i="13"/>
  <c r="M18" i="13" s="1"/>
  <c r="L26" i="13"/>
  <c r="M26" i="13" s="1"/>
  <c r="L16" i="13"/>
  <c r="M16" i="13" s="1"/>
  <c r="E25" i="13"/>
  <c r="F25" i="13" s="1"/>
  <c r="L24" i="13"/>
  <c r="M24" i="13" s="1"/>
  <c r="E16" i="13"/>
  <c r="F16" i="13" s="1"/>
  <c r="L21" i="13"/>
  <c r="M21" i="13" s="1"/>
  <c r="L35" i="13"/>
  <c r="M35" i="13" s="1"/>
  <c r="L25" i="13"/>
  <c r="M25" i="13" s="1"/>
  <c r="L30" i="13"/>
  <c r="M30" i="13" s="1"/>
  <c r="L11" i="13"/>
  <c r="M11" i="13" s="1"/>
  <c r="L31" i="13"/>
  <c r="M31" i="13" s="1"/>
  <c r="L28" i="13"/>
  <c r="M28" i="13" s="1"/>
  <c r="L27" i="13"/>
  <c r="M27" i="13" s="1"/>
  <c r="L20" i="13"/>
  <c r="M20" i="13" s="1"/>
  <c r="L33" i="13"/>
  <c r="M33" i="13" s="1"/>
  <c r="L19" i="13"/>
  <c r="M19" i="13" s="1"/>
  <c r="L10" i="13"/>
  <c r="M10" i="13" s="1"/>
  <c r="L12" i="13"/>
  <c r="M12" i="13" s="1"/>
  <c r="L29" i="13"/>
  <c r="M29" i="13" s="1"/>
  <c r="C10" i="12"/>
  <c r="D10" i="12"/>
  <c r="C15" i="12"/>
  <c r="D15" i="12"/>
  <c r="C9" i="12"/>
  <c r="D9" i="12"/>
  <c r="E9" i="12" s="1"/>
  <c r="F9" i="12" s="1"/>
  <c r="C14" i="12"/>
  <c r="D14" i="12"/>
  <c r="C12" i="12"/>
  <c r="D12" i="12"/>
  <c r="C11" i="12"/>
  <c r="D11" i="12"/>
  <c r="C13" i="12"/>
  <c r="D13" i="12"/>
  <c r="D16" i="12"/>
  <c r="C16" i="12"/>
  <c r="E49" i="12"/>
  <c r="F49" i="12" s="1"/>
  <c r="E62" i="12"/>
  <c r="F62" i="12" s="1"/>
  <c r="E61" i="12"/>
  <c r="F61" i="12" s="1"/>
  <c r="E57" i="12"/>
  <c r="F57" i="12" s="1"/>
  <c r="E56" i="12"/>
  <c r="F56" i="12" s="1"/>
  <c r="E55" i="12"/>
  <c r="F55" i="12" s="1"/>
  <c r="E54" i="12"/>
  <c r="F54" i="12" s="1"/>
  <c r="E53" i="12"/>
  <c r="F53" i="12" s="1"/>
  <c r="E48" i="12"/>
  <c r="F48" i="12" s="1"/>
  <c r="E47" i="12"/>
  <c r="F47" i="12" s="1"/>
  <c r="E43" i="12"/>
  <c r="F43" i="12" s="1"/>
  <c r="E42" i="12"/>
  <c r="F42" i="12" s="1"/>
  <c r="E38" i="12"/>
  <c r="F38" i="12" s="1"/>
  <c r="E37" i="12"/>
  <c r="F37" i="12" s="1"/>
  <c r="E36" i="12"/>
  <c r="F36" i="12" s="1"/>
  <c r="E28" i="12"/>
  <c r="F28" i="12" s="1"/>
  <c r="E27" i="12"/>
  <c r="F27" i="12" s="1"/>
  <c r="E26" i="12"/>
  <c r="F26" i="12" s="1"/>
  <c r="E25" i="12"/>
  <c r="F25" i="12" s="1"/>
  <c r="E21" i="12"/>
  <c r="F21" i="12" s="1"/>
  <c r="E20" i="12"/>
  <c r="F20" i="12" s="1"/>
  <c r="L25" i="12"/>
  <c r="M25" i="12" s="1"/>
  <c r="L16" i="12"/>
  <c r="M16" i="12" s="1"/>
  <c r="L8" i="12"/>
  <c r="M8" i="12" s="1"/>
  <c r="L22" i="12"/>
  <c r="M22" i="12" s="1"/>
  <c r="L7" i="12"/>
  <c r="M7" i="12" s="1"/>
  <c r="L17" i="12"/>
  <c r="M17" i="12" s="1"/>
  <c r="L20" i="12"/>
  <c r="M20" i="12" s="1"/>
  <c r="L9" i="12"/>
  <c r="M9" i="12" s="1"/>
  <c r="L19" i="12"/>
  <c r="M19" i="12" s="1"/>
  <c r="L14" i="12"/>
  <c r="M14" i="12" s="1"/>
  <c r="L15" i="12"/>
  <c r="M15" i="12" s="1"/>
  <c r="L26" i="12"/>
  <c r="M26" i="12" s="1"/>
  <c r="L23" i="12"/>
  <c r="M23" i="12" s="1"/>
  <c r="L21" i="12"/>
  <c r="M21" i="12" s="1"/>
  <c r="L10" i="12"/>
  <c r="M10" i="12" s="1"/>
  <c r="L18" i="12"/>
  <c r="M18" i="12" s="1"/>
  <c r="L6" i="12"/>
  <c r="M6" i="12" s="1"/>
  <c r="L24" i="12"/>
  <c r="M24" i="12" s="1"/>
  <c r="L12" i="12"/>
  <c r="M12" i="12" s="1"/>
  <c r="L27" i="12"/>
  <c r="M27" i="12" s="1"/>
  <c r="L13" i="12"/>
  <c r="M13" i="12" s="1"/>
  <c r="L11" i="12"/>
  <c r="M11" i="12" s="1"/>
  <c r="C6" i="12" l="1"/>
  <c r="C15" i="15" s="1"/>
  <c r="D6" i="12"/>
  <c r="D15" i="15" s="1"/>
  <c r="E12" i="13"/>
  <c r="F12" i="13" s="1"/>
  <c r="E9" i="13"/>
  <c r="F9" i="13" s="1"/>
  <c r="E11" i="13"/>
  <c r="F11" i="13" s="1"/>
  <c r="D6" i="13"/>
  <c r="D14" i="15" s="1"/>
  <c r="E10" i="13"/>
  <c r="F10" i="13" s="1"/>
  <c r="E13" i="12"/>
  <c r="F13" i="12" s="1"/>
  <c r="E12" i="12"/>
  <c r="F12" i="12" s="1"/>
  <c r="E10" i="12"/>
  <c r="F10" i="12" s="1"/>
  <c r="E11" i="12"/>
  <c r="F11" i="12" s="1"/>
  <c r="E14" i="12"/>
  <c r="F14" i="12" s="1"/>
  <c r="E16" i="12"/>
  <c r="F16" i="12" s="1"/>
  <c r="E15" i="12"/>
  <c r="F15" i="12" s="1"/>
  <c r="C5" i="3"/>
  <c r="E6" i="12" l="1"/>
  <c r="E6" i="13"/>
  <c r="J11" i="7"/>
  <c r="K11" i="7"/>
  <c r="J8" i="11"/>
  <c r="K8" i="11"/>
  <c r="J25" i="11"/>
  <c r="K25" i="11"/>
  <c r="J20" i="11"/>
  <c r="K20" i="11"/>
  <c r="L20" i="11" s="1"/>
  <c r="J6" i="11"/>
  <c r="K6" i="11"/>
  <c r="J9" i="11"/>
  <c r="K9" i="11"/>
  <c r="L9" i="11" s="1"/>
  <c r="J13" i="11"/>
  <c r="K13" i="11"/>
  <c r="J12" i="11"/>
  <c r="K12" i="11"/>
  <c r="L12" i="11" s="1"/>
  <c r="J21" i="11"/>
  <c r="K21" i="11"/>
  <c r="J27" i="11"/>
  <c r="K27" i="11"/>
  <c r="J29" i="11"/>
  <c r="K29" i="11"/>
  <c r="J19" i="10"/>
  <c r="K19" i="10"/>
  <c r="J38" i="10"/>
  <c r="K38" i="10"/>
  <c r="J9" i="10"/>
  <c r="K9" i="10"/>
  <c r="L9" i="10" s="1"/>
  <c r="J34" i="10"/>
  <c r="K34" i="10"/>
  <c r="J39" i="10"/>
  <c r="K39" i="10"/>
  <c r="J37" i="10"/>
  <c r="K37" i="10"/>
  <c r="J31" i="10"/>
  <c r="K31" i="10"/>
  <c r="J36" i="10"/>
  <c r="K36" i="10"/>
  <c r="J30" i="10"/>
  <c r="K30" i="10"/>
  <c r="J10" i="10"/>
  <c r="K10" i="10"/>
  <c r="J25" i="10"/>
  <c r="K25" i="10"/>
  <c r="J8" i="10"/>
  <c r="K8" i="10"/>
  <c r="J23" i="10"/>
  <c r="K23" i="10"/>
  <c r="J20" i="10"/>
  <c r="K20" i="10"/>
  <c r="J21" i="10"/>
  <c r="K21" i="10"/>
  <c r="J17" i="10"/>
  <c r="K17" i="10"/>
  <c r="J35" i="10"/>
  <c r="K35" i="10"/>
  <c r="J18" i="10"/>
  <c r="K18" i="10"/>
  <c r="J27" i="10"/>
  <c r="K27" i="10"/>
  <c r="J12" i="10"/>
  <c r="K12" i="10"/>
  <c r="J43" i="8"/>
  <c r="K43" i="8"/>
  <c r="J39" i="8"/>
  <c r="K39" i="8"/>
  <c r="J46" i="8"/>
  <c r="K46" i="8"/>
  <c r="L46" i="8" s="1"/>
  <c r="J44" i="8"/>
  <c r="K44" i="8"/>
  <c r="J30" i="8"/>
  <c r="K30" i="8"/>
  <c r="J40" i="8"/>
  <c r="K40" i="8"/>
  <c r="J27" i="8"/>
  <c r="K27" i="8"/>
  <c r="J15" i="8"/>
  <c r="K15" i="8"/>
  <c r="M15" i="8" s="1"/>
  <c r="J10" i="8"/>
  <c r="K10" i="8"/>
  <c r="J13" i="8"/>
  <c r="K13" i="8"/>
  <c r="J24" i="8"/>
  <c r="K24" i="8"/>
  <c r="J42" i="8"/>
  <c r="K42" i="8"/>
  <c r="J14" i="8"/>
  <c r="K14" i="8"/>
  <c r="J7" i="8"/>
  <c r="K7" i="8"/>
  <c r="J67" i="9"/>
  <c r="K67" i="9"/>
  <c r="J54" i="9"/>
  <c r="K54" i="9"/>
  <c r="J15" i="9"/>
  <c r="K15" i="9"/>
  <c r="M15" i="9" s="1"/>
  <c r="J48" i="9"/>
  <c r="K48" i="9"/>
  <c r="J68" i="9"/>
  <c r="K68" i="9"/>
  <c r="J7" i="9"/>
  <c r="K7" i="9"/>
  <c r="J70" i="9"/>
  <c r="K70" i="9"/>
  <c r="J46" i="9"/>
  <c r="K46" i="9"/>
  <c r="J62" i="9"/>
  <c r="K62" i="9"/>
  <c r="J71" i="9"/>
  <c r="K71" i="9"/>
  <c r="J12" i="9"/>
  <c r="K12" i="9"/>
  <c r="J73" i="9"/>
  <c r="K73" i="9"/>
  <c r="J79" i="9"/>
  <c r="K79" i="9"/>
  <c r="J13" i="9"/>
  <c r="K13" i="9"/>
  <c r="J63" i="9"/>
  <c r="K63" i="9"/>
  <c r="J58" i="9"/>
  <c r="K58" i="9"/>
  <c r="J65" i="9"/>
  <c r="K65" i="9"/>
  <c r="J75" i="9"/>
  <c r="K75" i="9"/>
  <c r="J57" i="9"/>
  <c r="K57" i="9"/>
  <c r="J41" i="9"/>
  <c r="K41" i="9"/>
  <c r="J33" i="9"/>
  <c r="K33" i="9"/>
  <c r="J30" i="9"/>
  <c r="K30" i="9"/>
  <c r="J44" i="9"/>
  <c r="K44" i="9"/>
  <c r="J47" i="9"/>
  <c r="K47" i="9"/>
  <c r="L47" i="9" s="1"/>
  <c r="J28" i="9"/>
  <c r="K28" i="9"/>
  <c r="J22" i="9"/>
  <c r="K22" i="9"/>
  <c r="J25" i="9"/>
  <c r="K25" i="9"/>
  <c r="J51" i="9"/>
  <c r="K51" i="9"/>
  <c r="L51" i="9" s="1"/>
  <c r="J55" i="9"/>
  <c r="K55" i="9"/>
  <c r="J26" i="9"/>
  <c r="K26" i="9"/>
  <c r="J34" i="9"/>
  <c r="K34" i="9"/>
  <c r="J77" i="9"/>
  <c r="K77" i="9"/>
  <c r="L77" i="9" s="1"/>
  <c r="J42" i="9"/>
  <c r="K42" i="9"/>
  <c r="J37" i="9"/>
  <c r="K37" i="9"/>
  <c r="J72" i="9"/>
  <c r="K72" i="9"/>
  <c r="J20" i="9"/>
  <c r="K20" i="9"/>
  <c r="L20" i="9" s="1"/>
  <c r="J16" i="9"/>
  <c r="K16" i="9"/>
  <c r="J19" i="9"/>
  <c r="K19" i="9"/>
  <c r="J76" i="9"/>
  <c r="K76" i="9"/>
  <c r="J11" i="9"/>
  <c r="K11" i="9"/>
  <c r="L11" i="9" s="1"/>
  <c r="J74" i="9"/>
  <c r="K74" i="9"/>
  <c r="J38" i="9"/>
  <c r="K38" i="9"/>
  <c r="J32" i="9"/>
  <c r="K32" i="9"/>
  <c r="J47" i="7"/>
  <c r="K47" i="7"/>
  <c r="L47" i="7" s="1"/>
  <c r="J29" i="7"/>
  <c r="K29" i="7"/>
  <c r="J12" i="7"/>
  <c r="K12" i="7"/>
  <c r="J35" i="7"/>
  <c r="K35" i="7"/>
  <c r="J39" i="7"/>
  <c r="K39" i="7"/>
  <c r="L39" i="7" s="1"/>
  <c r="J15" i="7"/>
  <c r="K15" i="7"/>
  <c r="J45" i="7"/>
  <c r="K45" i="7"/>
  <c r="J18" i="7"/>
  <c r="K18" i="7"/>
  <c r="J41" i="7"/>
  <c r="K41" i="7"/>
  <c r="J16" i="7"/>
  <c r="K16" i="7"/>
  <c r="J42" i="7"/>
  <c r="K42" i="7"/>
  <c r="D5" i="3"/>
  <c r="D7" i="4"/>
  <c r="C7" i="4"/>
  <c r="C41" i="11"/>
  <c r="D41" i="11"/>
  <c r="D6" i="11"/>
  <c r="C6" i="11"/>
  <c r="D6" i="10"/>
  <c r="C6" i="10"/>
  <c r="D6" i="8"/>
  <c r="C6" i="8"/>
  <c r="D5" i="6"/>
  <c r="C5" i="6"/>
  <c r="D7" i="7"/>
  <c r="C7" i="7"/>
  <c r="D6" i="9"/>
  <c r="C6" i="9"/>
  <c r="D40" i="11"/>
  <c r="C40" i="11"/>
  <c r="D39" i="11"/>
  <c r="C39" i="11"/>
  <c r="D38" i="11"/>
  <c r="C38" i="11"/>
  <c r="D37" i="11"/>
  <c r="C37" i="11"/>
  <c r="D34" i="11"/>
  <c r="C34" i="11"/>
  <c r="D33" i="11"/>
  <c r="C33" i="11"/>
  <c r="D32" i="11"/>
  <c r="C32" i="11"/>
  <c r="D31" i="11"/>
  <c r="C31" i="11"/>
  <c r="D30" i="11"/>
  <c r="C30" i="11"/>
  <c r="D27" i="11"/>
  <c r="C27" i="11"/>
  <c r="D26" i="11"/>
  <c r="C26" i="11"/>
  <c r="D25" i="11"/>
  <c r="C25" i="11"/>
  <c r="D24" i="11"/>
  <c r="C24" i="11"/>
  <c r="D21" i="11"/>
  <c r="C21" i="11"/>
  <c r="D20" i="11"/>
  <c r="C20" i="11"/>
  <c r="D19" i="11"/>
  <c r="C19" i="11"/>
  <c r="K7" i="11"/>
  <c r="J7" i="11"/>
  <c r="D18" i="11"/>
  <c r="C18" i="11"/>
  <c r="K24" i="11"/>
  <c r="J24" i="11"/>
  <c r="D17" i="11"/>
  <c r="C17" i="11"/>
  <c r="K26" i="11"/>
  <c r="J26" i="11"/>
  <c r="D16" i="11"/>
  <c r="C16" i="11"/>
  <c r="K19" i="11"/>
  <c r="J19" i="11"/>
  <c r="D15" i="11"/>
  <c r="C15" i="11"/>
  <c r="K23" i="11"/>
  <c r="J23" i="11"/>
  <c r="K28" i="11"/>
  <c r="J28" i="11"/>
  <c r="K11" i="11"/>
  <c r="J11" i="11"/>
  <c r="K18" i="11"/>
  <c r="J18" i="11"/>
  <c r="K17" i="11"/>
  <c r="J17" i="11"/>
  <c r="D11" i="11"/>
  <c r="C11" i="11"/>
  <c r="K14" i="11"/>
  <c r="J14" i="11"/>
  <c r="D10" i="11"/>
  <c r="C10" i="11"/>
  <c r="K16" i="11"/>
  <c r="J16" i="11"/>
  <c r="D9" i="11"/>
  <c r="C9" i="11"/>
  <c r="K15" i="11"/>
  <c r="J15" i="11"/>
  <c r="K10" i="11"/>
  <c r="J10" i="11"/>
  <c r="K22" i="11"/>
  <c r="J22" i="11"/>
  <c r="C39" i="10"/>
  <c r="D39" i="10"/>
  <c r="C47" i="10"/>
  <c r="D47" i="10"/>
  <c r="C12" i="10"/>
  <c r="D12" i="10"/>
  <c r="E12" i="10" s="1"/>
  <c r="D11" i="10"/>
  <c r="C11" i="10"/>
  <c r="D10" i="10"/>
  <c r="C10" i="10"/>
  <c r="D9" i="10"/>
  <c r="C9" i="10"/>
  <c r="C12" i="8"/>
  <c r="D12" i="8"/>
  <c r="E12" i="8" s="1"/>
  <c r="D11" i="8"/>
  <c r="C11" i="8"/>
  <c r="D10" i="8"/>
  <c r="C10" i="8"/>
  <c r="D9" i="8"/>
  <c r="C9" i="8"/>
  <c r="C13" i="9"/>
  <c r="D13" i="9"/>
  <c r="F13" i="9" s="1"/>
  <c r="C14" i="9"/>
  <c r="D14" i="9"/>
  <c r="C15" i="9"/>
  <c r="D15" i="9"/>
  <c r="D12" i="9"/>
  <c r="C12" i="9"/>
  <c r="D11" i="9"/>
  <c r="C11" i="9"/>
  <c r="D10" i="9"/>
  <c r="C10" i="9"/>
  <c r="D9" i="9"/>
  <c r="C9" i="9"/>
  <c r="D53" i="10"/>
  <c r="C53" i="10"/>
  <c r="D52" i="10"/>
  <c r="C52" i="10"/>
  <c r="D51" i="10"/>
  <c r="C51" i="10"/>
  <c r="D50" i="10"/>
  <c r="C50" i="10"/>
  <c r="D46" i="10"/>
  <c r="C46" i="10"/>
  <c r="D45" i="10"/>
  <c r="C45" i="10"/>
  <c r="D44" i="10"/>
  <c r="C44" i="10"/>
  <c r="D43" i="10"/>
  <c r="C43" i="10"/>
  <c r="D42" i="10"/>
  <c r="C42" i="10"/>
  <c r="D38" i="10"/>
  <c r="C38" i="10"/>
  <c r="D37" i="10"/>
  <c r="C37" i="10"/>
  <c r="D36" i="10"/>
  <c r="C36" i="10"/>
  <c r="D35" i="10"/>
  <c r="C35" i="10"/>
  <c r="D34" i="10"/>
  <c r="C34" i="10"/>
  <c r="D33" i="10"/>
  <c r="C33" i="10"/>
  <c r="D30" i="10"/>
  <c r="C30" i="10"/>
  <c r="D29" i="10"/>
  <c r="C29" i="10"/>
  <c r="D28" i="10"/>
  <c r="C28" i="10"/>
  <c r="D27" i="10"/>
  <c r="C27" i="10"/>
  <c r="D26" i="10"/>
  <c r="C26" i="10"/>
  <c r="D23" i="10"/>
  <c r="C23" i="10"/>
  <c r="D22" i="10"/>
  <c r="C22" i="10"/>
  <c r="D21" i="10"/>
  <c r="C21" i="10"/>
  <c r="D20" i="10"/>
  <c r="C20" i="10"/>
  <c r="K11" i="10"/>
  <c r="J11" i="10"/>
  <c r="D19" i="10"/>
  <c r="C19" i="10"/>
  <c r="K22" i="10"/>
  <c r="J22" i="10"/>
  <c r="D18" i="10"/>
  <c r="C18" i="10"/>
  <c r="K33" i="10"/>
  <c r="J33" i="10"/>
  <c r="D17" i="10"/>
  <c r="C17" i="10"/>
  <c r="K29" i="10"/>
  <c r="J29" i="10"/>
  <c r="D16" i="10"/>
  <c r="C16" i="10"/>
  <c r="K28" i="10"/>
  <c r="J28" i="10"/>
  <c r="K32" i="10"/>
  <c r="J32" i="10"/>
  <c r="K24" i="10"/>
  <c r="J24" i="10"/>
  <c r="K13" i="10"/>
  <c r="J13" i="10"/>
  <c r="K7" i="10"/>
  <c r="J7" i="10"/>
  <c r="K26" i="10"/>
  <c r="J26" i="10"/>
  <c r="K14" i="10"/>
  <c r="J14" i="10"/>
  <c r="K16" i="10"/>
  <c r="J16" i="10"/>
  <c r="K15" i="10"/>
  <c r="J15" i="10"/>
  <c r="K6" i="10"/>
  <c r="J6" i="10"/>
  <c r="C61" i="8"/>
  <c r="D61" i="8"/>
  <c r="C31" i="8"/>
  <c r="D31" i="8"/>
  <c r="C20" i="8"/>
  <c r="D20" i="8"/>
  <c r="C21" i="8"/>
  <c r="D21" i="8"/>
  <c r="C22" i="8"/>
  <c r="D22" i="8"/>
  <c r="C23" i="8"/>
  <c r="D23" i="8"/>
  <c r="D60" i="8"/>
  <c r="C60" i="8"/>
  <c r="D59" i="8"/>
  <c r="C59" i="8"/>
  <c r="D58" i="8"/>
  <c r="C58" i="8"/>
  <c r="D57" i="8"/>
  <c r="C57" i="8"/>
  <c r="D56" i="8"/>
  <c r="C56" i="8"/>
  <c r="D55" i="8"/>
  <c r="C55" i="8"/>
  <c r="D54" i="8"/>
  <c r="C54" i="8"/>
  <c r="D53" i="8"/>
  <c r="C53" i="8"/>
  <c r="D52" i="8"/>
  <c r="C52" i="8"/>
  <c r="D51" i="8"/>
  <c r="C51" i="8"/>
  <c r="D50" i="8"/>
  <c r="C50" i="8"/>
  <c r="D47" i="8"/>
  <c r="C47" i="8"/>
  <c r="D46" i="8"/>
  <c r="C46" i="8"/>
  <c r="D45" i="8"/>
  <c r="C45" i="8"/>
  <c r="D44" i="8"/>
  <c r="C44" i="8"/>
  <c r="D43" i="8"/>
  <c r="C43" i="8"/>
  <c r="K12" i="8"/>
  <c r="J12" i="8"/>
  <c r="D40" i="8"/>
  <c r="C40" i="8"/>
  <c r="K45" i="8"/>
  <c r="J45" i="8"/>
  <c r="D39" i="8"/>
  <c r="C39" i="8"/>
  <c r="K31" i="8"/>
  <c r="J31" i="8"/>
  <c r="D38" i="8"/>
  <c r="C38" i="8"/>
  <c r="K22" i="8"/>
  <c r="J22" i="8"/>
  <c r="D37" i="8"/>
  <c r="C37" i="8"/>
  <c r="K33" i="8"/>
  <c r="J33" i="8"/>
  <c r="D36" i="8"/>
  <c r="C36" i="8"/>
  <c r="K18" i="8"/>
  <c r="J18" i="8"/>
  <c r="D35" i="8"/>
  <c r="C35" i="8"/>
  <c r="K32" i="8"/>
  <c r="J32" i="8"/>
  <c r="K11" i="8"/>
  <c r="J11" i="8"/>
  <c r="K21" i="8"/>
  <c r="J21" i="8"/>
  <c r="D30" i="8"/>
  <c r="C30" i="8"/>
  <c r="K17" i="8"/>
  <c r="J17" i="8"/>
  <c r="D29" i="8"/>
  <c r="C29" i="8"/>
  <c r="K6" i="8"/>
  <c r="J6" i="8"/>
  <c r="D28" i="8"/>
  <c r="C28" i="8"/>
  <c r="K41" i="8"/>
  <c r="J41" i="8"/>
  <c r="D27" i="8"/>
  <c r="C27" i="8"/>
  <c r="K35" i="8"/>
  <c r="J35" i="8"/>
  <c r="D26" i="8"/>
  <c r="C26" i="8"/>
  <c r="D19" i="8"/>
  <c r="C19" i="8"/>
  <c r="D18" i="8"/>
  <c r="C18" i="8"/>
  <c r="D17" i="8"/>
  <c r="C17" i="8"/>
  <c r="K25" i="8"/>
  <c r="J25" i="8"/>
  <c r="D16" i="8"/>
  <c r="C16" i="8"/>
  <c r="K34" i="8"/>
  <c r="J34" i="8"/>
  <c r="K38" i="8"/>
  <c r="J38" i="8"/>
  <c r="K28" i="8"/>
  <c r="J28" i="8"/>
  <c r="K36" i="8"/>
  <c r="J36" i="8"/>
  <c r="K16" i="8"/>
  <c r="J16" i="8"/>
  <c r="K19" i="8"/>
  <c r="J19" i="8"/>
  <c r="K9" i="8"/>
  <c r="J9" i="8"/>
  <c r="K37" i="8"/>
  <c r="J37" i="8"/>
  <c r="K26" i="8"/>
  <c r="J26" i="8"/>
  <c r="K29" i="8"/>
  <c r="J29" i="8"/>
  <c r="K8" i="8"/>
  <c r="J8" i="8"/>
  <c r="K20" i="8"/>
  <c r="J20" i="8"/>
  <c r="K23" i="8"/>
  <c r="J23" i="8"/>
  <c r="D85" i="9"/>
  <c r="C85" i="9"/>
  <c r="D84" i="9"/>
  <c r="C84" i="9"/>
  <c r="D83" i="9"/>
  <c r="C83" i="9"/>
  <c r="D82" i="9"/>
  <c r="C82" i="9"/>
  <c r="D81" i="9"/>
  <c r="C81" i="9"/>
  <c r="D80" i="9"/>
  <c r="C80" i="9"/>
  <c r="D79" i="9"/>
  <c r="C79" i="9"/>
  <c r="C71" i="9"/>
  <c r="D71" i="9"/>
  <c r="C72" i="9"/>
  <c r="D72" i="9"/>
  <c r="C73" i="9"/>
  <c r="D73" i="9"/>
  <c r="C74" i="9"/>
  <c r="D74" i="9"/>
  <c r="C75" i="9"/>
  <c r="D75" i="9"/>
  <c r="C76" i="9"/>
  <c r="D76" i="9"/>
  <c r="D70" i="9"/>
  <c r="C70" i="9"/>
  <c r="D69" i="9"/>
  <c r="C69" i="9"/>
  <c r="D68" i="9"/>
  <c r="C68" i="9"/>
  <c r="D67" i="9"/>
  <c r="C67" i="9"/>
  <c r="D66" i="9"/>
  <c r="C66" i="9"/>
  <c r="D63" i="9"/>
  <c r="C63" i="9"/>
  <c r="D62" i="9"/>
  <c r="C62" i="9"/>
  <c r="D61" i="9"/>
  <c r="C61" i="9"/>
  <c r="D60" i="9"/>
  <c r="C60" i="9"/>
  <c r="D59" i="9"/>
  <c r="C59" i="9"/>
  <c r="C88" i="9"/>
  <c r="D88" i="9"/>
  <c r="C89" i="9"/>
  <c r="D89" i="9"/>
  <c r="C90" i="9"/>
  <c r="D90" i="9"/>
  <c r="C91" i="9"/>
  <c r="D91" i="9"/>
  <c r="C92" i="9"/>
  <c r="D92" i="9"/>
  <c r="C50" i="9"/>
  <c r="D50" i="9"/>
  <c r="C51" i="9"/>
  <c r="D51" i="9"/>
  <c r="C52" i="9"/>
  <c r="D52" i="9"/>
  <c r="C53" i="9"/>
  <c r="D53" i="9"/>
  <c r="C54" i="9"/>
  <c r="D54" i="9"/>
  <c r="C55" i="9"/>
  <c r="D55" i="9"/>
  <c r="C56" i="9"/>
  <c r="D56" i="9"/>
  <c r="K14" i="9"/>
  <c r="J14" i="9"/>
  <c r="K43" i="9"/>
  <c r="J43" i="9"/>
  <c r="K24" i="9"/>
  <c r="J24" i="9"/>
  <c r="K64" i="9"/>
  <c r="J64" i="9"/>
  <c r="K17" i="9"/>
  <c r="J17" i="9"/>
  <c r="K29" i="9"/>
  <c r="J29" i="9"/>
  <c r="K10" i="9"/>
  <c r="J10" i="9"/>
  <c r="K8" i="9"/>
  <c r="J8" i="9"/>
  <c r="K6" i="9"/>
  <c r="J6" i="9"/>
  <c r="K39" i="9"/>
  <c r="J39" i="9"/>
  <c r="K69" i="9"/>
  <c r="J69" i="9"/>
  <c r="K21" i="9"/>
  <c r="J21" i="9"/>
  <c r="K36" i="9"/>
  <c r="J36" i="9"/>
  <c r="K59" i="9"/>
  <c r="J59" i="9"/>
  <c r="K40" i="9"/>
  <c r="J40" i="9"/>
  <c r="K35" i="9"/>
  <c r="J35" i="9"/>
  <c r="K27" i="9"/>
  <c r="J27" i="9"/>
  <c r="K53" i="9"/>
  <c r="J53" i="9"/>
  <c r="K23" i="9"/>
  <c r="J23" i="9"/>
  <c r="K18" i="9"/>
  <c r="J18" i="9"/>
  <c r="K45" i="9"/>
  <c r="J45" i="9"/>
  <c r="K52" i="9"/>
  <c r="J52" i="9"/>
  <c r="K66" i="9"/>
  <c r="J66" i="9"/>
  <c r="K31" i="9"/>
  <c r="J31" i="9"/>
  <c r="K49" i="9"/>
  <c r="J49" i="9"/>
  <c r="K50" i="9"/>
  <c r="J50" i="9"/>
  <c r="K9" i="9"/>
  <c r="J9" i="9"/>
  <c r="K56" i="9"/>
  <c r="J56" i="9"/>
  <c r="K61" i="9"/>
  <c r="J61" i="9"/>
  <c r="K60" i="9"/>
  <c r="J60" i="9"/>
  <c r="K78" i="9"/>
  <c r="J78" i="9"/>
  <c r="D93" i="9"/>
  <c r="C93" i="9"/>
  <c r="D49" i="9"/>
  <c r="C49" i="9"/>
  <c r="D48" i="9"/>
  <c r="C48" i="9"/>
  <c r="D47" i="9"/>
  <c r="C47" i="9"/>
  <c r="D46" i="9"/>
  <c r="C46" i="9"/>
  <c r="D45" i="9"/>
  <c r="C45" i="9"/>
  <c r="D42" i="9"/>
  <c r="C42" i="9"/>
  <c r="D41" i="9"/>
  <c r="C41" i="9"/>
  <c r="D40" i="9"/>
  <c r="C40" i="9"/>
  <c r="D39" i="9"/>
  <c r="C39" i="9"/>
  <c r="D38" i="9"/>
  <c r="C38" i="9"/>
  <c r="D37" i="9"/>
  <c r="C37" i="9"/>
  <c r="D36" i="9"/>
  <c r="C36" i="9"/>
  <c r="D35" i="9"/>
  <c r="C35" i="9"/>
  <c r="D34" i="9"/>
  <c r="C34" i="9"/>
  <c r="D33" i="9"/>
  <c r="C33" i="9"/>
  <c r="D32" i="9"/>
  <c r="C32" i="9"/>
  <c r="D29" i="9"/>
  <c r="C29" i="9"/>
  <c r="D28" i="9"/>
  <c r="C28" i="9"/>
  <c r="D27" i="9"/>
  <c r="C27" i="9"/>
  <c r="D26" i="9"/>
  <c r="C26" i="9"/>
  <c r="D25" i="9"/>
  <c r="C25" i="9"/>
  <c r="D22" i="9"/>
  <c r="C22" i="9"/>
  <c r="D21" i="9"/>
  <c r="C21" i="9"/>
  <c r="D20" i="9"/>
  <c r="C20" i="9"/>
  <c r="D19" i="9"/>
  <c r="C19" i="9"/>
  <c r="C63" i="7"/>
  <c r="D63" i="7"/>
  <c r="D60" i="7"/>
  <c r="C60" i="7"/>
  <c r="D62" i="7"/>
  <c r="C62" i="7"/>
  <c r="D61" i="7"/>
  <c r="C61" i="7"/>
  <c r="D64" i="7"/>
  <c r="C64" i="7"/>
  <c r="D59" i="7"/>
  <c r="C59" i="7"/>
  <c r="D55" i="7"/>
  <c r="C55" i="7"/>
  <c r="D52" i="7"/>
  <c r="C52" i="7"/>
  <c r="D54" i="7"/>
  <c r="C54" i="7"/>
  <c r="D56" i="7"/>
  <c r="C56" i="7"/>
  <c r="D53" i="7"/>
  <c r="C53" i="7"/>
  <c r="C41" i="7"/>
  <c r="D41" i="7"/>
  <c r="C49" i="7"/>
  <c r="D49" i="7"/>
  <c r="D45" i="7"/>
  <c r="C45" i="7"/>
  <c r="D44" i="7"/>
  <c r="C44" i="7"/>
  <c r="D46" i="7"/>
  <c r="C46" i="7"/>
  <c r="D42" i="7"/>
  <c r="C42" i="7"/>
  <c r="D43" i="7"/>
  <c r="C43" i="7"/>
  <c r="D48" i="7"/>
  <c r="C48" i="7"/>
  <c r="D39" i="7"/>
  <c r="C39" i="7"/>
  <c r="D47" i="7"/>
  <c r="C47" i="7"/>
  <c r="D40" i="7"/>
  <c r="C40" i="7"/>
  <c r="D38" i="7"/>
  <c r="C38" i="7"/>
  <c r="C21" i="7"/>
  <c r="D21" i="7"/>
  <c r="K21" i="7"/>
  <c r="J21" i="7"/>
  <c r="K49" i="7"/>
  <c r="J49" i="7"/>
  <c r="K20" i="7"/>
  <c r="J20" i="7"/>
  <c r="D31" i="7"/>
  <c r="C31" i="7"/>
  <c r="K31" i="7"/>
  <c r="J31" i="7"/>
  <c r="D33" i="7"/>
  <c r="C33" i="7"/>
  <c r="K27" i="7"/>
  <c r="J27" i="7"/>
  <c r="D30" i="7"/>
  <c r="C30" i="7"/>
  <c r="K32" i="7"/>
  <c r="J32" i="7"/>
  <c r="D34" i="7"/>
  <c r="C34" i="7"/>
  <c r="K22" i="7"/>
  <c r="J22" i="7"/>
  <c r="D28" i="7"/>
  <c r="C28" i="7"/>
  <c r="K23" i="7"/>
  <c r="J23" i="7"/>
  <c r="D26" i="7"/>
  <c r="C26" i="7"/>
  <c r="K43" i="7"/>
  <c r="J43" i="7"/>
  <c r="D32" i="7"/>
  <c r="C32" i="7"/>
  <c r="K30" i="7"/>
  <c r="J30" i="7"/>
  <c r="D27" i="7"/>
  <c r="C27" i="7"/>
  <c r="K14" i="7"/>
  <c r="J14" i="7"/>
  <c r="D35" i="7"/>
  <c r="C35" i="7"/>
  <c r="K40" i="7"/>
  <c r="J40" i="7"/>
  <c r="D29" i="7"/>
  <c r="C29" i="7"/>
  <c r="K17" i="7"/>
  <c r="J17" i="7"/>
  <c r="K24" i="7"/>
  <c r="J24" i="7"/>
  <c r="K28" i="7"/>
  <c r="J28" i="7"/>
  <c r="D22" i="7"/>
  <c r="C22" i="7"/>
  <c r="K19" i="7"/>
  <c r="J19" i="7"/>
  <c r="D20" i="7"/>
  <c r="C20" i="7"/>
  <c r="K44" i="7"/>
  <c r="J44" i="7"/>
  <c r="D18" i="7"/>
  <c r="C18" i="7"/>
  <c r="K9" i="7"/>
  <c r="J9" i="7"/>
  <c r="D23" i="7"/>
  <c r="C23" i="7"/>
  <c r="K7" i="7"/>
  <c r="J7" i="7"/>
  <c r="D19" i="7"/>
  <c r="C19" i="7"/>
  <c r="K25" i="7"/>
  <c r="J25" i="7"/>
  <c r="K8" i="7"/>
  <c r="J8" i="7"/>
  <c r="K13" i="7"/>
  <c r="J13" i="7"/>
  <c r="K48" i="7"/>
  <c r="J48" i="7"/>
  <c r="K10" i="7"/>
  <c r="J10" i="7"/>
  <c r="D12" i="7"/>
  <c r="C12" i="7"/>
  <c r="K37" i="7"/>
  <c r="J37" i="7"/>
  <c r="D13" i="7"/>
  <c r="C13" i="7"/>
  <c r="K38" i="7"/>
  <c r="J38" i="7"/>
  <c r="D11" i="7"/>
  <c r="C11" i="7"/>
  <c r="K36" i="7"/>
  <c r="J36" i="7"/>
  <c r="D14" i="7"/>
  <c r="C14" i="7"/>
  <c r="K34" i="7"/>
  <c r="J34" i="7"/>
  <c r="K26" i="7"/>
  <c r="J26" i="7"/>
  <c r="K46" i="7"/>
  <c r="J46" i="7"/>
  <c r="K33" i="7"/>
  <c r="J33" i="7"/>
  <c r="D26" i="6"/>
  <c r="C26" i="6"/>
  <c r="D25" i="6"/>
  <c r="C25" i="6"/>
  <c r="D24" i="6"/>
  <c r="C24" i="6"/>
  <c r="D23" i="6"/>
  <c r="C23" i="6"/>
  <c r="D22" i="6"/>
  <c r="C22" i="6"/>
  <c r="D21" i="6"/>
  <c r="C21" i="6"/>
  <c r="D20" i="6"/>
  <c r="C20" i="6"/>
  <c r="D15" i="6"/>
  <c r="C15" i="6"/>
  <c r="D13" i="6"/>
  <c r="C13" i="6"/>
  <c r="D17" i="6"/>
  <c r="C17" i="6"/>
  <c r="K9" i="6"/>
  <c r="J9" i="6"/>
  <c r="D14" i="6"/>
  <c r="C14" i="6"/>
  <c r="K6" i="6"/>
  <c r="J6" i="6"/>
  <c r="D16" i="6"/>
  <c r="K10" i="6"/>
  <c r="J10" i="6"/>
  <c r="K15" i="6"/>
  <c r="J15" i="6"/>
  <c r="K16" i="6"/>
  <c r="J16" i="6"/>
  <c r="K11" i="6"/>
  <c r="J11" i="6"/>
  <c r="K13" i="6"/>
  <c r="J13" i="6"/>
  <c r="K8" i="6"/>
  <c r="J8" i="6"/>
  <c r="K12" i="6"/>
  <c r="J12" i="6"/>
  <c r="D9" i="6"/>
  <c r="C9" i="6"/>
  <c r="K5" i="6"/>
  <c r="J5" i="6"/>
  <c r="K17" i="6"/>
  <c r="J17" i="6"/>
  <c r="K7" i="6"/>
  <c r="J7" i="6"/>
  <c r="K14" i="6"/>
  <c r="D66" i="3"/>
  <c r="C66" i="3"/>
  <c r="D65" i="3"/>
  <c r="C65" i="3"/>
  <c r="D64" i="3"/>
  <c r="C64" i="3"/>
  <c r="D63" i="3"/>
  <c r="C63" i="3"/>
  <c r="D60" i="3"/>
  <c r="C60" i="3"/>
  <c r="D59" i="3"/>
  <c r="C59" i="3"/>
  <c r="D58" i="3"/>
  <c r="C58" i="3"/>
  <c r="D57" i="3"/>
  <c r="C57" i="3"/>
  <c r="D56" i="3"/>
  <c r="C56" i="3"/>
  <c r="D55" i="3"/>
  <c r="C55" i="3"/>
  <c r="D54" i="3"/>
  <c r="C54" i="3"/>
  <c r="D51" i="3"/>
  <c r="C51" i="3"/>
  <c r="D50" i="3"/>
  <c r="C50" i="3"/>
  <c r="D49" i="3"/>
  <c r="C49" i="3"/>
  <c r="D48" i="3"/>
  <c r="C48" i="3"/>
  <c r="D47" i="3"/>
  <c r="C47" i="3"/>
  <c r="D46" i="3"/>
  <c r="C46" i="3"/>
  <c r="D45" i="3"/>
  <c r="C45" i="3"/>
  <c r="D42" i="3"/>
  <c r="C42" i="3"/>
  <c r="D41" i="3"/>
  <c r="C41" i="3"/>
  <c r="D40" i="3"/>
  <c r="C40" i="3"/>
  <c r="D39" i="3"/>
  <c r="C39" i="3"/>
  <c r="D38" i="3"/>
  <c r="C38" i="3"/>
  <c r="D37" i="3"/>
  <c r="C37" i="3"/>
  <c r="D36" i="3"/>
  <c r="C36" i="3"/>
  <c r="D33" i="3"/>
  <c r="C33" i="3"/>
  <c r="D32" i="3"/>
  <c r="C32" i="3"/>
  <c r="D31" i="3"/>
  <c r="C31" i="3"/>
  <c r="D30" i="3"/>
  <c r="C30" i="3"/>
  <c r="D29" i="3"/>
  <c r="C29" i="3"/>
  <c r="D28" i="3"/>
  <c r="C28" i="3"/>
  <c r="D27" i="3"/>
  <c r="C27" i="3"/>
  <c r="D24" i="3"/>
  <c r="C24" i="3"/>
  <c r="D23" i="3"/>
  <c r="C23" i="3"/>
  <c r="D22" i="3"/>
  <c r="C22" i="3"/>
  <c r="D21" i="3"/>
  <c r="C21" i="3"/>
  <c r="D20" i="3"/>
  <c r="C20" i="3"/>
  <c r="D19" i="3"/>
  <c r="C19" i="3"/>
  <c r="D18" i="3"/>
  <c r="C18" i="3"/>
  <c r="D17" i="3"/>
  <c r="C17" i="3"/>
  <c r="D13" i="3"/>
  <c r="C13" i="3"/>
  <c r="D12" i="3"/>
  <c r="C12" i="3"/>
  <c r="D11" i="3"/>
  <c r="C11" i="3"/>
  <c r="D10" i="3"/>
  <c r="C10" i="3"/>
  <c r="D9" i="3"/>
  <c r="C9" i="3"/>
  <c r="D76" i="4"/>
  <c r="C76" i="4"/>
  <c r="D75" i="4"/>
  <c r="C75" i="4"/>
  <c r="D74" i="4"/>
  <c r="C74" i="4"/>
  <c r="D73" i="4"/>
  <c r="C73" i="4"/>
  <c r="D72" i="4"/>
  <c r="C72" i="4"/>
  <c r="D71" i="4"/>
  <c r="C71" i="4"/>
  <c r="D70" i="4"/>
  <c r="C70" i="4"/>
  <c r="D67" i="4"/>
  <c r="C67" i="4"/>
  <c r="D66" i="4"/>
  <c r="C66" i="4"/>
  <c r="D65" i="4"/>
  <c r="C65" i="4"/>
  <c r="D64" i="4"/>
  <c r="C64" i="4"/>
  <c r="D63" i="4"/>
  <c r="C63" i="4"/>
  <c r="D62" i="4"/>
  <c r="C62" i="4"/>
  <c r="D61" i="4"/>
  <c r="C61" i="4"/>
  <c r="D58" i="4"/>
  <c r="C58" i="4"/>
  <c r="D57" i="4"/>
  <c r="C57" i="4"/>
  <c r="D56" i="4"/>
  <c r="C56" i="4"/>
  <c r="D55" i="4"/>
  <c r="C55" i="4"/>
  <c r="K35" i="4"/>
  <c r="J35" i="4"/>
  <c r="D54" i="4"/>
  <c r="C54" i="4"/>
  <c r="K16" i="4"/>
  <c r="J16" i="4"/>
  <c r="D53" i="4"/>
  <c r="C53" i="4"/>
  <c r="K49" i="4"/>
  <c r="J49" i="4"/>
  <c r="D52" i="4"/>
  <c r="C52" i="4"/>
  <c r="K52" i="4"/>
  <c r="J52" i="4"/>
  <c r="K33" i="4"/>
  <c r="J33" i="4"/>
  <c r="D49" i="4"/>
  <c r="C49" i="4"/>
  <c r="K47" i="4"/>
  <c r="J47" i="4"/>
  <c r="D48" i="4"/>
  <c r="C48" i="4"/>
  <c r="K32" i="4"/>
  <c r="J32" i="4"/>
  <c r="D47" i="4"/>
  <c r="C47" i="4"/>
  <c r="K30" i="4"/>
  <c r="J30" i="4"/>
  <c r="D46" i="4"/>
  <c r="C46" i="4"/>
  <c r="K31" i="4"/>
  <c r="J31" i="4"/>
  <c r="D45" i="4"/>
  <c r="C45" i="4"/>
  <c r="K22" i="4"/>
  <c r="J22" i="4"/>
  <c r="D44" i="4"/>
  <c r="C44" i="4"/>
  <c r="K20" i="4"/>
  <c r="J20" i="4"/>
  <c r="D43" i="4"/>
  <c r="C43" i="4"/>
  <c r="K23" i="4"/>
  <c r="J23" i="4"/>
  <c r="D42" i="4"/>
  <c r="C42" i="4"/>
  <c r="K29" i="4"/>
  <c r="J29" i="4"/>
  <c r="D41" i="4"/>
  <c r="C41" i="4"/>
  <c r="K15" i="4"/>
  <c r="J15" i="4"/>
  <c r="D40" i="4"/>
  <c r="C40" i="4"/>
  <c r="K11" i="4"/>
  <c r="J11" i="4"/>
  <c r="K25" i="4"/>
  <c r="J25" i="4"/>
  <c r="K26" i="4"/>
  <c r="J26" i="4"/>
  <c r="D37" i="4"/>
  <c r="C37" i="4"/>
  <c r="K40" i="4"/>
  <c r="J40" i="4"/>
  <c r="D36" i="4"/>
  <c r="C36" i="4"/>
  <c r="K24" i="4"/>
  <c r="J24" i="4"/>
  <c r="D35" i="4"/>
  <c r="C35" i="4"/>
  <c r="K36" i="4"/>
  <c r="J36" i="4"/>
  <c r="D34" i="4"/>
  <c r="C34" i="4"/>
  <c r="K41" i="4"/>
  <c r="J41" i="4"/>
  <c r="D33" i="4"/>
  <c r="C33" i="4"/>
  <c r="K27" i="4"/>
  <c r="J27" i="4"/>
  <c r="D32" i="4"/>
  <c r="C32" i="4"/>
  <c r="K51" i="4"/>
  <c r="J51" i="4"/>
  <c r="D31" i="4"/>
  <c r="C31" i="4"/>
  <c r="K43" i="4"/>
  <c r="J43" i="4"/>
  <c r="D30" i="4"/>
  <c r="C30" i="4"/>
  <c r="K53" i="4"/>
  <c r="J53" i="4"/>
  <c r="D29" i="4"/>
  <c r="C29" i="4"/>
  <c r="K37" i="4"/>
  <c r="J37" i="4"/>
  <c r="D28" i="4"/>
  <c r="C28" i="4"/>
  <c r="K12" i="4"/>
  <c r="J12" i="4"/>
  <c r="D27" i="4"/>
  <c r="C27" i="4"/>
  <c r="K13" i="4"/>
  <c r="J13" i="4"/>
  <c r="D26" i="4"/>
  <c r="C26" i="4"/>
  <c r="K10" i="4"/>
  <c r="J10" i="4"/>
  <c r="K46" i="4"/>
  <c r="J46" i="4"/>
  <c r="K39" i="4"/>
  <c r="J39" i="4"/>
  <c r="D23" i="4"/>
  <c r="C23" i="4"/>
  <c r="K42" i="4"/>
  <c r="J42" i="4"/>
  <c r="D22" i="4"/>
  <c r="C22" i="4"/>
  <c r="K8" i="4"/>
  <c r="J8" i="4"/>
  <c r="D21" i="4"/>
  <c r="C21" i="4"/>
  <c r="K44" i="4"/>
  <c r="J44" i="4"/>
  <c r="D20" i="4"/>
  <c r="C20" i="4"/>
  <c r="K38" i="4"/>
  <c r="J38" i="4"/>
  <c r="D19" i="4"/>
  <c r="C19" i="4"/>
  <c r="K17" i="4"/>
  <c r="J17" i="4"/>
  <c r="K50" i="4"/>
  <c r="J50" i="4"/>
  <c r="K34" i="4"/>
  <c r="J34" i="4"/>
  <c r="K7" i="4"/>
  <c r="J7" i="4"/>
  <c r="D15" i="4"/>
  <c r="C15" i="4"/>
  <c r="K18" i="4"/>
  <c r="J18" i="4"/>
  <c r="D14" i="4"/>
  <c r="C14" i="4"/>
  <c r="K48" i="4"/>
  <c r="J48" i="4"/>
  <c r="D13" i="4"/>
  <c r="C13" i="4"/>
  <c r="K9" i="4"/>
  <c r="J9" i="4"/>
  <c r="D12" i="4"/>
  <c r="C12" i="4"/>
  <c r="K45" i="4"/>
  <c r="J45" i="4"/>
  <c r="D11" i="4"/>
  <c r="C11" i="4"/>
  <c r="K21" i="4"/>
  <c r="J21" i="4"/>
  <c r="K28" i="4"/>
  <c r="J28" i="4"/>
  <c r="K19" i="4"/>
  <c r="J19" i="4"/>
  <c r="K14" i="4"/>
  <c r="J14" i="4"/>
  <c r="D7" i="5"/>
  <c r="C7" i="5"/>
  <c r="K15" i="5"/>
  <c r="K22" i="5"/>
  <c r="K31" i="5"/>
  <c r="K12" i="5"/>
  <c r="K10" i="5"/>
  <c r="K16" i="5"/>
  <c r="K7" i="5"/>
  <c r="K38" i="5"/>
  <c r="K21" i="5"/>
  <c r="K35" i="5"/>
  <c r="K8" i="5"/>
  <c r="K18" i="5"/>
  <c r="K40" i="5"/>
  <c r="K13" i="5"/>
  <c r="K29" i="5"/>
  <c r="K19" i="5"/>
  <c r="K39" i="5"/>
  <c r="K27" i="5"/>
  <c r="K17" i="5"/>
  <c r="K9" i="5"/>
  <c r="K34" i="5"/>
  <c r="K28" i="5"/>
  <c r="K20" i="5"/>
  <c r="K11" i="5"/>
  <c r="K37" i="5"/>
  <c r="K24" i="5"/>
  <c r="K26" i="5"/>
  <c r="K36" i="5"/>
  <c r="K23" i="5"/>
  <c r="K14" i="5"/>
  <c r="K25" i="5"/>
  <c r="K33" i="5"/>
  <c r="K32" i="5"/>
  <c r="K30" i="5"/>
  <c r="J27" i="5"/>
  <c r="J17" i="5"/>
  <c r="J9" i="5"/>
  <c r="J34" i="5"/>
  <c r="J28" i="5"/>
  <c r="J20" i="5"/>
  <c r="J11" i="5"/>
  <c r="J37" i="5"/>
  <c r="J24" i="5"/>
  <c r="J26" i="5"/>
  <c r="J36" i="5"/>
  <c r="J23" i="5"/>
  <c r="J14" i="5"/>
  <c r="J25" i="5"/>
  <c r="J33" i="5"/>
  <c r="J32" i="5"/>
  <c r="J15" i="5"/>
  <c r="J22" i="5"/>
  <c r="J31" i="5"/>
  <c r="J12" i="5"/>
  <c r="J10" i="5"/>
  <c r="M10" i="5" s="1"/>
  <c r="J16" i="5"/>
  <c r="J7" i="5"/>
  <c r="M7" i="5" s="1"/>
  <c r="J38" i="5"/>
  <c r="J21" i="5"/>
  <c r="J35" i="5"/>
  <c r="J8" i="5"/>
  <c r="J18" i="5"/>
  <c r="J40" i="5"/>
  <c r="J13" i="5"/>
  <c r="J29" i="5"/>
  <c r="J19" i="5"/>
  <c r="J39" i="5"/>
  <c r="J30" i="5"/>
  <c r="F6" i="12" l="1"/>
  <c r="F15" i="15" s="1"/>
  <c r="E15" i="15"/>
  <c r="F6" i="13"/>
  <c r="F14" i="15" s="1"/>
  <c r="E14" i="15"/>
  <c r="L41" i="9"/>
  <c r="L58" i="9"/>
  <c r="L73" i="9"/>
  <c r="L46" i="9"/>
  <c r="M24" i="8"/>
  <c r="L29" i="11"/>
  <c r="L13" i="11"/>
  <c r="L25" i="11"/>
  <c r="M31" i="5"/>
  <c r="E31" i="8"/>
  <c r="E15" i="9"/>
  <c r="E39" i="10"/>
  <c r="L67" i="9"/>
  <c r="L7" i="8"/>
  <c r="L27" i="8"/>
  <c r="L32" i="9"/>
  <c r="L76" i="9"/>
  <c r="L72" i="9"/>
  <c r="L34" i="9"/>
  <c r="L25" i="9"/>
  <c r="L44" i="9"/>
  <c r="L57" i="9"/>
  <c r="L63" i="9"/>
  <c r="L12" i="9"/>
  <c r="L70" i="9"/>
  <c r="M13" i="8"/>
  <c r="L42" i="7"/>
  <c r="L45" i="7"/>
  <c r="L12" i="7"/>
  <c r="L38" i="9"/>
  <c r="L19" i="9"/>
  <c r="L37" i="9"/>
  <c r="L26" i="9"/>
  <c r="L22" i="9"/>
  <c r="L30" i="9"/>
  <c r="L75" i="9"/>
  <c r="L13" i="9"/>
  <c r="L71" i="9"/>
  <c r="L7" i="9"/>
  <c r="M10" i="8"/>
  <c r="M54" i="9"/>
  <c r="L21" i="5"/>
  <c r="F61" i="8"/>
  <c r="E14" i="9"/>
  <c r="E7" i="4"/>
  <c r="L24" i="8"/>
  <c r="L15" i="8"/>
  <c r="L43" i="8"/>
  <c r="M19" i="10"/>
  <c r="L8" i="11"/>
  <c r="L15" i="9"/>
  <c r="L13" i="8"/>
  <c r="M29" i="11"/>
  <c r="M20" i="11"/>
  <c r="M13" i="11"/>
  <c r="M27" i="8"/>
  <c r="L74" i="9"/>
  <c r="L16" i="9"/>
  <c r="L42" i="9"/>
  <c r="L55" i="9"/>
  <c r="L28" i="9"/>
  <c r="L33" i="9"/>
  <c r="L65" i="9"/>
  <c r="L79" i="9"/>
  <c r="L62" i="9"/>
  <c r="L68" i="9"/>
  <c r="L54" i="9"/>
  <c r="L42" i="8"/>
  <c r="L10" i="8"/>
  <c r="L27" i="11"/>
  <c r="M25" i="11"/>
  <c r="L16" i="7"/>
  <c r="L29" i="7"/>
  <c r="M15" i="7"/>
  <c r="M11" i="7"/>
  <c r="L20" i="10"/>
  <c r="L10" i="10"/>
  <c r="L37" i="10"/>
  <c r="L38" i="10"/>
  <c r="L12" i="10"/>
  <c r="L17" i="10"/>
  <c r="L36" i="10"/>
  <c r="M9" i="10"/>
  <c r="L18" i="10"/>
  <c r="M16" i="7"/>
  <c r="L15" i="7"/>
  <c r="M29" i="7"/>
  <c r="L41" i="7"/>
  <c r="L11" i="7"/>
  <c r="M32" i="7"/>
  <c r="M27" i="7"/>
  <c r="M20" i="7"/>
  <c r="M21" i="7"/>
  <c r="F38" i="7"/>
  <c r="F40" i="7"/>
  <c r="F47" i="7"/>
  <c r="F48" i="7"/>
  <c r="F42" i="7"/>
  <c r="F44" i="7"/>
  <c r="E9" i="9"/>
  <c r="E10" i="9"/>
  <c r="E11" i="9"/>
  <c r="E12" i="9"/>
  <c r="F12" i="9"/>
  <c r="F15" i="9"/>
  <c r="E13" i="9"/>
  <c r="F9" i="8"/>
  <c r="F11" i="8"/>
  <c r="F7" i="7"/>
  <c r="F6" i="8"/>
  <c r="F6" i="10"/>
  <c r="F7" i="4"/>
  <c r="F5" i="3"/>
  <c r="M18" i="7"/>
  <c r="M35" i="7"/>
  <c r="M48" i="9"/>
  <c r="M14" i="8"/>
  <c r="M34" i="10"/>
  <c r="M21" i="11"/>
  <c r="M6" i="11"/>
  <c r="F15" i="6"/>
  <c r="M12" i="11"/>
  <c r="E41" i="11"/>
  <c r="M27" i="11"/>
  <c r="L21" i="11"/>
  <c r="M9" i="11"/>
  <c r="L6" i="11"/>
  <c r="M8" i="11"/>
  <c r="L8" i="10"/>
  <c r="L34" i="10"/>
  <c r="F47" i="10"/>
  <c r="L27" i="10"/>
  <c r="L35" i="10"/>
  <c r="L21" i="10"/>
  <c r="L23" i="10"/>
  <c r="L25" i="10"/>
  <c r="L30" i="10"/>
  <c r="L31" i="10"/>
  <c r="L39" i="10"/>
  <c r="M38" i="10"/>
  <c r="L19" i="10"/>
  <c r="M42" i="8"/>
  <c r="F10" i="8"/>
  <c r="L14" i="8"/>
  <c r="L40" i="8"/>
  <c r="L44" i="8"/>
  <c r="M39" i="8"/>
  <c r="F9" i="9"/>
  <c r="F74" i="9"/>
  <c r="F11" i="9"/>
  <c r="F85" i="9"/>
  <c r="F14" i="9"/>
  <c r="F10" i="9"/>
  <c r="F6" i="9"/>
  <c r="E73" i="9"/>
  <c r="L48" i="9"/>
  <c r="M67" i="9"/>
  <c r="E21" i="7"/>
  <c r="E41" i="7"/>
  <c r="M42" i="7"/>
  <c r="M45" i="7"/>
  <c r="M12" i="7"/>
  <c r="E49" i="7"/>
  <c r="E63" i="7"/>
  <c r="M41" i="7"/>
  <c r="L18" i="7"/>
  <c r="M39" i="7"/>
  <c r="L35" i="7"/>
  <c r="M47" i="7"/>
  <c r="M12" i="6"/>
  <c r="M13" i="6"/>
  <c r="F5" i="6"/>
  <c r="M7" i="6"/>
  <c r="M5" i="6"/>
  <c r="M16" i="6"/>
  <c r="M35" i="5"/>
  <c r="M12" i="10"/>
  <c r="M27" i="10"/>
  <c r="M18" i="10"/>
  <c r="M35" i="10"/>
  <c r="M17" i="10"/>
  <c r="M21" i="10"/>
  <c r="M20" i="10"/>
  <c r="M23" i="10"/>
  <c r="M8" i="10"/>
  <c r="M25" i="10"/>
  <c r="M10" i="10"/>
  <c r="M30" i="10"/>
  <c r="M36" i="10"/>
  <c r="M31" i="10"/>
  <c r="M37" i="10"/>
  <c r="M39" i="10"/>
  <c r="M43" i="8"/>
  <c r="L30" i="8"/>
  <c r="L39" i="8"/>
  <c r="M40" i="8"/>
  <c r="M30" i="8"/>
  <c r="M44" i="8"/>
  <c r="M46" i="8"/>
  <c r="M7" i="8"/>
  <c r="M32" i="9"/>
  <c r="M38" i="9"/>
  <c r="M74" i="9"/>
  <c r="M11" i="9"/>
  <c r="M76" i="9"/>
  <c r="M19" i="9"/>
  <c r="M16" i="9"/>
  <c r="M20" i="9"/>
  <c r="M72" i="9"/>
  <c r="M37" i="9"/>
  <c r="M42" i="9"/>
  <c r="M77" i="9"/>
  <c r="M34" i="9"/>
  <c r="M26" i="9"/>
  <c r="M55" i="9"/>
  <c r="M51" i="9"/>
  <c r="M25" i="9"/>
  <c r="M22" i="9"/>
  <c r="M28" i="9"/>
  <c r="M47" i="9"/>
  <c r="M44" i="9"/>
  <c r="M30" i="9"/>
  <c r="M33" i="9"/>
  <c r="M41" i="9"/>
  <c r="M57" i="9"/>
  <c r="M75" i="9"/>
  <c r="M65" i="9"/>
  <c r="M58" i="9"/>
  <c r="M63" i="9"/>
  <c r="M13" i="9"/>
  <c r="M79" i="9"/>
  <c r="M73" i="9"/>
  <c r="M12" i="9"/>
  <c r="M71" i="9"/>
  <c r="M62" i="9"/>
  <c r="M46" i="9"/>
  <c r="M70" i="9"/>
  <c r="M7" i="9"/>
  <c r="M68" i="9"/>
  <c r="M49" i="7"/>
  <c r="E5" i="3"/>
  <c r="F7" i="5"/>
  <c r="M22" i="11"/>
  <c r="M15" i="11"/>
  <c r="M16" i="11"/>
  <c r="M14" i="11"/>
  <c r="M17" i="11"/>
  <c r="M18" i="11"/>
  <c r="M28" i="11"/>
  <c r="F15" i="11"/>
  <c r="F16" i="11"/>
  <c r="F17" i="11"/>
  <c r="F18" i="11"/>
  <c r="F19" i="11"/>
  <c r="F21" i="11"/>
  <c r="F26" i="11"/>
  <c r="F27" i="11"/>
  <c r="F30" i="11"/>
  <c r="F31" i="11"/>
  <c r="F32" i="11"/>
  <c r="F33" i="11"/>
  <c r="F34" i="11"/>
  <c r="F40" i="11"/>
  <c r="F6" i="11"/>
  <c r="F41" i="11"/>
  <c r="F38" i="11"/>
  <c r="M10" i="11"/>
  <c r="F11" i="11"/>
  <c r="M11" i="11"/>
  <c r="M23" i="11"/>
  <c r="M19" i="11"/>
  <c r="M26" i="11"/>
  <c r="M24" i="11"/>
  <c r="M7" i="11"/>
  <c r="F20" i="11"/>
  <c r="F24" i="11"/>
  <c r="F25" i="11"/>
  <c r="F37" i="11"/>
  <c r="F39" i="11"/>
  <c r="F10" i="11"/>
  <c r="F9" i="11"/>
  <c r="E6" i="11"/>
  <c r="E6" i="10"/>
  <c r="E6" i="8"/>
  <c r="E5" i="6"/>
  <c r="E7" i="7"/>
  <c r="E6" i="9"/>
  <c r="L22" i="11"/>
  <c r="L10" i="11"/>
  <c r="L15" i="11"/>
  <c r="E9" i="11"/>
  <c r="L16" i="11"/>
  <c r="E10" i="11"/>
  <c r="L14" i="11"/>
  <c r="E11" i="11"/>
  <c r="L17" i="11"/>
  <c r="L18" i="11"/>
  <c r="L11" i="11"/>
  <c r="L28" i="11"/>
  <c r="L23" i="11"/>
  <c r="E15" i="11"/>
  <c r="L19" i="11"/>
  <c r="E16" i="11"/>
  <c r="L26" i="11"/>
  <c r="E17" i="11"/>
  <c r="L24" i="11"/>
  <c r="E18" i="11"/>
  <c r="L7" i="11"/>
  <c r="E19" i="11"/>
  <c r="E20" i="11"/>
  <c r="E21" i="11"/>
  <c r="E24" i="11"/>
  <c r="E25" i="11"/>
  <c r="E26" i="11"/>
  <c r="E27" i="11"/>
  <c r="E30" i="11"/>
  <c r="E31" i="11"/>
  <c r="E32" i="11"/>
  <c r="E33" i="11"/>
  <c r="E34" i="11"/>
  <c r="E37" i="11"/>
  <c r="E38" i="11"/>
  <c r="E39" i="11"/>
  <c r="E40" i="11"/>
  <c r="F39" i="10"/>
  <c r="E47" i="10"/>
  <c r="M16" i="10"/>
  <c r="M32" i="10"/>
  <c r="F17" i="10"/>
  <c r="F19" i="10"/>
  <c r="F30" i="10"/>
  <c r="F45" i="10"/>
  <c r="M6" i="10"/>
  <c r="M26" i="10"/>
  <c r="M13" i="10"/>
  <c r="F16" i="10"/>
  <c r="F18" i="10"/>
  <c r="F20" i="10"/>
  <c r="F22" i="10"/>
  <c r="F43" i="10"/>
  <c r="F9" i="10"/>
  <c r="F50" i="10"/>
  <c r="F12" i="10"/>
  <c r="M7" i="10"/>
  <c r="M24" i="10"/>
  <c r="M28" i="10"/>
  <c r="M29" i="10"/>
  <c r="M33" i="10"/>
  <c r="M22" i="10"/>
  <c r="M11" i="10"/>
  <c r="F42" i="10"/>
  <c r="F44" i="10"/>
  <c r="F46" i="10"/>
  <c r="F51" i="10"/>
  <c r="F53" i="10"/>
  <c r="F10" i="10"/>
  <c r="M15" i="10"/>
  <c r="L14" i="10"/>
  <c r="L26" i="10"/>
  <c r="M14" i="10"/>
  <c r="F52" i="10"/>
  <c r="F11" i="10"/>
  <c r="F33" i="10"/>
  <c r="F36" i="10"/>
  <c r="F37" i="10"/>
  <c r="F38" i="10"/>
  <c r="F35" i="10"/>
  <c r="F34" i="10"/>
  <c r="F27" i="10"/>
  <c r="F26" i="10"/>
  <c r="F28" i="10"/>
  <c r="F29" i="10"/>
  <c r="F21" i="10"/>
  <c r="F23" i="10"/>
  <c r="E9" i="10"/>
  <c r="E10" i="10"/>
  <c r="E11" i="10"/>
  <c r="F12" i="8"/>
  <c r="E9" i="8"/>
  <c r="E10" i="8"/>
  <c r="E11" i="8"/>
  <c r="L7" i="10"/>
  <c r="L6" i="10"/>
  <c r="L15" i="10"/>
  <c r="L16" i="10"/>
  <c r="L13" i="10"/>
  <c r="L24" i="10"/>
  <c r="L32" i="10"/>
  <c r="L28" i="10"/>
  <c r="E16" i="10"/>
  <c r="L29" i="10"/>
  <c r="E17" i="10"/>
  <c r="L33" i="10"/>
  <c r="E18" i="10"/>
  <c r="L22" i="10"/>
  <c r="E19" i="10"/>
  <c r="L11" i="10"/>
  <c r="E20" i="10"/>
  <c r="E21" i="10"/>
  <c r="E22" i="10"/>
  <c r="E23" i="10"/>
  <c r="E26" i="10"/>
  <c r="E27" i="10"/>
  <c r="E28" i="10"/>
  <c r="E29" i="10"/>
  <c r="E30" i="10"/>
  <c r="E33" i="10"/>
  <c r="E34" i="10"/>
  <c r="E35" i="10"/>
  <c r="E36" i="10"/>
  <c r="E37" i="10"/>
  <c r="E38" i="10"/>
  <c r="E42" i="10"/>
  <c r="E43" i="10"/>
  <c r="E44" i="10"/>
  <c r="E45" i="10"/>
  <c r="E46" i="10"/>
  <c r="E50" i="10"/>
  <c r="E51" i="10"/>
  <c r="E52" i="10"/>
  <c r="E53" i="10"/>
  <c r="E22" i="8"/>
  <c r="E20" i="8"/>
  <c r="F21" i="8"/>
  <c r="F31" i="8"/>
  <c r="E61" i="8"/>
  <c r="F20" i="8"/>
  <c r="M37" i="8"/>
  <c r="E23" i="8"/>
  <c r="E21" i="8"/>
  <c r="F23" i="8"/>
  <c r="F22" i="8"/>
  <c r="M29" i="8"/>
  <c r="M23" i="8"/>
  <c r="M8" i="8"/>
  <c r="M16" i="8"/>
  <c r="M20" i="8"/>
  <c r="L29" i="8"/>
  <c r="M26" i="8"/>
  <c r="M19" i="8"/>
  <c r="M9" i="8"/>
  <c r="L23" i="8"/>
  <c r="L19" i="8"/>
  <c r="L16" i="8"/>
  <c r="L8" i="8"/>
  <c r="L20" i="8"/>
  <c r="L26" i="8"/>
  <c r="M28" i="8"/>
  <c r="L28" i="8"/>
  <c r="M25" i="8"/>
  <c r="L25" i="8"/>
  <c r="F27" i="8"/>
  <c r="E27" i="8"/>
  <c r="F29" i="8"/>
  <c r="E29" i="8"/>
  <c r="M11" i="8"/>
  <c r="L11" i="8"/>
  <c r="F36" i="8"/>
  <c r="E36" i="8"/>
  <c r="F37" i="8"/>
  <c r="E37" i="8"/>
  <c r="F38" i="8"/>
  <c r="E38" i="8"/>
  <c r="F40" i="8"/>
  <c r="E40" i="8"/>
  <c r="F44" i="8"/>
  <c r="E44" i="8"/>
  <c r="F46" i="8"/>
  <c r="E46" i="8"/>
  <c r="F50" i="8"/>
  <c r="E50" i="8"/>
  <c r="F52" i="8"/>
  <c r="E52" i="8"/>
  <c r="F54" i="8"/>
  <c r="E54" i="8"/>
  <c r="F56" i="8"/>
  <c r="E56" i="8"/>
  <c r="F58" i="8"/>
  <c r="E58" i="8"/>
  <c r="F60" i="8"/>
  <c r="E60" i="8"/>
  <c r="L9" i="8"/>
  <c r="L37" i="8"/>
  <c r="M34" i="8"/>
  <c r="L34" i="8"/>
  <c r="F26" i="8"/>
  <c r="E26" i="8"/>
  <c r="F28" i="8"/>
  <c r="E28" i="8"/>
  <c r="F30" i="8"/>
  <c r="E30" i="8"/>
  <c r="F35" i="8"/>
  <c r="E35" i="8"/>
  <c r="F39" i="8"/>
  <c r="E39" i="8"/>
  <c r="M36" i="8"/>
  <c r="L36" i="8"/>
  <c r="M38" i="8"/>
  <c r="L38" i="8"/>
  <c r="F16" i="8"/>
  <c r="E16" i="8"/>
  <c r="F17" i="8"/>
  <c r="E17" i="8"/>
  <c r="F18" i="8"/>
  <c r="E18" i="8"/>
  <c r="F19" i="8"/>
  <c r="E19" i="8"/>
  <c r="M35" i="8"/>
  <c r="L35" i="8"/>
  <c r="M41" i="8"/>
  <c r="L41" i="8"/>
  <c r="M6" i="8"/>
  <c r="L6" i="8"/>
  <c r="M17" i="8"/>
  <c r="L17" i="8"/>
  <c r="M21" i="8"/>
  <c r="L21" i="8"/>
  <c r="M32" i="8"/>
  <c r="L32" i="8"/>
  <c r="M18" i="8"/>
  <c r="L18" i="8"/>
  <c r="M33" i="8"/>
  <c r="L33" i="8"/>
  <c r="M22" i="8"/>
  <c r="L22" i="8"/>
  <c r="M31" i="8"/>
  <c r="L31" i="8"/>
  <c r="M45" i="8"/>
  <c r="L45" i="8"/>
  <c r="M12" i="8"/>
  <c r="L12" i="8"/>
  <c r="F43" i="8"/>
  <c r="E43" i="8"/>
  <c r="F45" i="8"/>
  <c r="E45" i="8"/>
  <c r="F47" i="8"/>
  <c r="E47" i="8"/>
  <c r="F51" i="8"/>
  <c r="E51" i="8"/>
  <c r="F53" i="8"/>
  <c r="E53" i="8"/>
  <c r="F55" i="8"/>
  <c r="E55" i="8"/>
  <c r="F57" i="8"/>
  <c r="E57" i="8"/>
  <c r="F59" i="8"/>
  <c r="E59" i="8"/>
  <c r="F91" i="9"/>
  <c r="F71" i="9"/>
  <c r="E89" i="9"/>
  <c r="E92" i="9"/>
  <c r="F73" i="9"/>
  <c r="E91" i="9"/>
  <c r="E74" i="9"/>
  <c r="E72" i="9"/>
  <c r="F92" i="9"/>
  <c r="E90" i="9"/>
  <c r="E88" i="9"/>
  <c r="F60" i="9"/>
  <c r="F62" i="9"/>
  <c r="F66" i="9"/>
  <c r="F68" i="9"/>
  <c r="F70" i="9"/>
  <c r="F75" i="9"/>
  <c r="F72" i="9"/>
  <c r="E71" i="9"/>
  <c r="F90" i="9"/>
  <c r="F89" i="9"/>
  <c r="F88" i="9"/>
  <c r="F76" i="9"/>
  <c r="F81" i="9"/>
  <c r="F83" i="9"/>
  <c r="F80" i="9"/>
  <c r="F82" i="9"/>
  <c r="F84" i="9"/>
  <c r="F79" i="9"/>
  <c r="E79" i="9"/>
  <c r="E80" i="9"/>
  <c r="E81" i="9"/>
  <c r="E82" i="9"/>
  <c r="E83" i="9"/>
  <c r="E84" i="9"/>
  <c r="E85" i="9"/>
  <c r="E56" i="9"/>
  <c r="E54" i="9"/>
  <c r="E52" i="9"/>
  <c r="E50" i="9"/>
  <c r="F35" i="9"/>
  <c r="F37" i="9"/>
  <c r="F39" i="9"/>
  <c r="F46" i="9"/>
  <c r="F48" i="9"/>
  <c r="E75" i="9"/>
  <c r="E55" i="9"/>
  <c r="E53" i="9"/>
  <c r="E51" i="9"/>
  <c r="E76" i="9"/>
  <c r="F69" i="9"/>
  <c r="F67" i="9"/>
  <c r="E66" i="9"/>
  <c r="E67" i="9"/>
  <c r="E68" i="9"/>
  <c r="E69" i="9"/>
  <c r="E70" i="9"/>
  <c r="F59" i="9"/>
  <c r="F61" i="9"/>
  <c r="F63" i="9"/>
  <c r="M78" i="9"/>
  <c r="M61" i="9"/>
  <c r="M9" i="9"/>
  <c r="M49" i="9"/>
  <c r="M66" i="9"/>
  <c r="M45" i="9"/>
  <c r="M23" i="9"/>
  <c r="M27" i="9"/>
  <c r="M40" i="9"/>
  <c r="M36" i="9"/>
  <c r="M69" i="9"/>
  <c r="M6" i="9"/>
  <c r="M10" i="9"/>
  <c r="M17" i="9"/>
  <c r="M24" i="9"/>
  <c r="M14" i="9"/>
  <c r="E59" i="9"/>
  <c r="E60" i="9"/>
  <c r="E61" i="9"/>
  <c r="E62" i="9"/>
  <c r="E63" i="9"/>
  <c r="F20" i="9"/>
  <c r="F22" i="9"/>
  <c r="F26" i="9"/>
  <c r="F28" i="9"/>
  <c r="F33" i="9"/>
  <c r="F41" i="9"/>
  <c r="F56" i="9"/>
  <c r="F55" i="9"/>
  <c r="F54" i="9"/>
  <c r="F53" i="9"/>
  <c r="F52" i="9"/>
  <c r="F51" i="9"/>
  <c r="F50" i="9"/>
  <c r="F45" i="9"/>
  <c r="F47" i="9"/>
  <c r="F49" i="9"/>
  <c r="F93" i="9"/>
  <c r="M60" i="9"/>
  <c r="M56" i="9"/>
  <c r="M50" i="9"/>
  <c r="M31" i="9"/>
  <c r="M52" i="9"/>
  <c r="M18" i="9"/>
  <c r="M53" i="9"/>
  <c r="M35" i="9"/>
  <c r="M59" i="9"/>
  <c r="M21" i="9"/>
  <c r="M39" i="9"/>
  <c r="M8" i="9"/>
  <c r="M29" i="9"/>
  <c r="M64" i="9"/>
  <c r="M43" i="9"/>
  <c r="F32" i="9"/>
  <c r="F34" i="9"/>
  <c r="F36" i="9"/>
  <c r="F38" i="9"/>
  <c r="F40" i="9"/>
  <c r="F42" i="9"/>
  <c r="F25" i="9"/>
  <c r="F27" i="9"/>
  <c r="F29" i="9"/>
  <c r="F19" i="9"/>
  <c r="F21" i="9"/>
  <c r="L78" i="9"/>
  <c r="L60" i="9"/>
  <c r="L61" i="9"/>
  <c r="L56" i="9"/>
  <c r="L9" i="9"/>
  <c r="L50" i="9"/>
  <c r="L49" i="9"/>
  <c r="L31" i="9"/>
  <c r="L66" i="9"/>
  <c r="L52" i="9"/>
  <c r="L45" i="9"/>
  <c r="L18" i="9"/>
  <c r="L23" i="9"/>
  <c r="L53" i="9"/>
  <c r="L27" i="9"/>
  <c r="L35" i="9"/>
  <c r="L40" i="9"/>
  <c r="L59" i="9"/>
  <c r="L36" i="9"/>
  <c r="L21" i="9"/>
  <c r="L69" i="9"/>
  <c r="L39" i="9"/>
  <c r="L6" i="9"/>
  <c r="L8" i="9"/>
  <c r="L10" i="9"/>
  <c r="L29" i="9"/>
  <c r="L17" i="9"/>
  <c r="L64" i="9"/>
  <c r="L24" i="9"/>
  <c r="L43" i="9"/>
  <c r="L14" i="9"/>
  <c r="E19" i="9"/>
  <c r="E20" i="9"/>
  <c r="E21" i="9"/>
  <c r="E22" i="9"/>
  <c r="E25" i="9"/>
  <c r="E26" i="9"/>
  <c r="E27" i="9"/>
  <c r="E28" i="9"/>
  <c r="E29" i="9"/>
  <c r="E32" i="9"/>
  <c r="E33" i="9"/>
  <c r="E34" i="9"/>
  <c r="E35" i="9"/>
  <c r="E36" i="9"/>
  <c r="E37" i="9"/>
  <c r="E38" i="9"/>
  <c r="E39" i="9"/>
  <c r="E40" i="9"/>
  <c r="E41" i="9"/>
  <c r="E42" i="9"/>
  <c r="E45" i="9"/>
  <c r="E46" i="9"/>
  <c r="E47" i="9"/>
  <c r="E48" i="9"/>
  <c r="E49" i="9"/>
  <c r="E93" i="9"/>
  <c r="F63" i="7"/>
  <c r="M33" i="7"/>
  <c r="M26" i="7"/>
  <c r="F39" i="7"/>
  <c r="F43" i="7"/>
  <c r="F46" i="7"/>
  <c r="F45" i="7"/>
  <c r="F41" i="7"/>
  <c r="F49" i="7"/>
  <c r="F64" i="7"/>
  <c r="F62" i="7"/>
  <c r="F59" i="7"/>
  <c r="F61" i="7"/>
  <c r="F60" i="7"/>
  <c r="E59" i="7"/>
  <c r="E64" i="7"/>
  <c r="E61" i="7"/>
  <c r="E62" i="7"/>
  <c r="E60" i="7"/>
  <c r="F54" i="7"/>
  <c r="F53" i="7"/>
  <c r="F55" i="7"/>
  <c r="F56" i="7"/>
  <c r="F52" i="7"/>
  <c r="E53" i="7"/>
  <c r="E56" i="7"/>
  <c r="E54" i="7"/>
  <c r="E52" i="7"/>
  <c r="E55" i="7"/>
  <c r="E38" i="7"/>
  <c r="E40" i="7"/>
  <c r="E47" i="7"/>
  <c r="E39" i="7"/>
  <c r="E48" i="7"/>
  <c r="E43" i="7"/>
  <c r="E42" i="7"/>
  <c r="E46" i="7"/>
  <c r="E44" i="7"/>
  <c r="E45" i="7"/>
  <c r="F21" i="7"/>
  <c r="M46" i="7"/>
  <c r="M34" i="7"/>
  <c r="M36" i="7"/>
  <c r="M38" i="7"/>
  <c r="M37" i="7"/>
  <c r="M10" i="7"/>
  <c r="M48" i="7"/>
  <c r="M8" i="7"/>
  <c r="M24" i="7"/>
  <c r="F29" i="7"/>
  <c r="F35" i="7"/>
  <c r="F27" i="7"/>
  <c r="F32" i="7"/>
  <c r="F26" i="7"/>
  <c r="F28" i="7"/>
  <c r="F34" i="7"/>
  <c r="F30" i="7"/>
  <c r="F33" i="7"/>
  <c r="F31" i="7"/>
  <c r="F14" i="7"/>
  <c r="F11" i="7"/>
  <c r="F13" i="7"/>
  <c r="F12" i="7"/>
  <c r="M13" i="7"/>
  <c r="M25" i="7"/>
  <c r="M7" i="7"/>
  <c r="M9" i="7"/>
  <c r="M44" i="7"/>
  <c r="M19" i="7"/>
  <c r="M28" i="7"/>
  <c r="M17" i="7"/>
  <c r="M40" i="7"/>
  <c r="M14" i="7"/>
  <c r="M30" i="7"/>
  <c r="M43" i="7"/>
  <c r="M23" i="7"/>
  <c r="M22" i="7"/>
  <c r="M31" i="7"/>
  <c r="F19" i="7"/>
  <c r="F23" i="7"/>
  <c r="F22" i="7"/>
  <c r="F20" i="7"/>
  <c r="F18" i="7"/>
  <c r="L33" i="7"/>
  <c r="L46" i="7"/>
  <c r="L26" i="7"/>
  <c r="L34" i="7"/>
  <c r="E14" i="7"/>
  <c r="L36" i="7"/>
  <c r="E11" i="7"/>
  <c r="L38" i="7"/>
  <c r="E13" i="7"/>
  <c r="L37" i="7"/>
  <c r="E12" i="7"/>
  <c r="L10" i="7"/>
  <c r="L48" i="7"/>
  <c r="L13" i="7"/>
  <c r="L8" i="7"/>
  <c r="L25" i="7"/>
  <c r="E19" i="7"/>
  <c r="L7" i="7"/>
  <c r="E23" i="7"/>
  <c r="L9" i="7"/>
  <c r="E18" i="7"/>
  <c r="L44" i="7"/>
  <c r="E20" i="7"/>
  <c r="L19" i="7"/>
  <c r="E22" i="7"/>
  <c r="L28" i="7"/>
  <c r="L24" i="7"/>
  <c r="L17" i="7"/>
  <c r="E29" i="7"/>
  <c r="L40" i="7"/>
  <c r="E35" i="7"/>
  <c r="L14" i="7"/>
  <c r="E27" i="7"/>
  <c r="L30" i="7"/>
  <c r="E32" i="7"/>
  <c r="L43" i="7"/>
  <c r="E26" i="7"/>
  <c r="L23" i="7"/>
  <c r="E28" i="7"/>
  <c r="L22" i="7"/>
  <c r="E34" i="7"/>
  <c r="L32" i="7"/>
  <c r="E30" i="7"/>
  <c r="L27" i="7"/>
  <c r="E33" i="7"/>
  <c r="L31" i="7"/>
  <c r="E31" i="7"/>
  <c r="L20" i="7"/>
  <c r="L49" i="7"/>
  <c r="L21" i="7"/>
  <c r="M14" i="6"/>
  <c r="M11" i="6"/>
  <c r="M6" i="6"/>
  <c r="M17" i="6"/>
  <c r="M15" i="6"/>
  <c r="M8" i="6"/>
  <c r="M10" i="6"/>
  <c r="M9" i="6"/>
  <c r="F14" i="6"/>
  <c r="F13" i="6"/>
  <c r="F16" i="6"/>
  <c r="F17" i="6"/>
  <c r="F9" i="6"/>
  <c r="F20" i="6"/>
  <c r="F22" i="6"/>
  <c r="F24" i="6"/>
  <c r="F26" i="6"/>
  <c r="F21" i="6"/>
  <c r="F23" i="6"/>
  <c r="F25" i="6"/>
  <c r="L14" i="6"/>
  <c r="L7" i="6"/>
  <c r="L17" i="6"/>
  <c r="L5" i="6"/>
  <c r="E9" i="6"/>
  <c r="L12" i="6"/>
  <c r="L8" i="6"/>
  <c r="L13" i="6"/>
  <c r="L11" i="6"/>
  <c r="L16" i="6"/>
  <c r="L15" i="6"/>
  <c r="L10" i="6"/>
  <c r="E16" i="6"/>
  <c r="L6" i="6"/>
  <c r="E14" i="6"/>
  <c r="L9" i="6"/>
  <c r="E17" i="6"/>
  <c r="E13" i="6"/>
  <c r="E15" i="6"/>
  <c r="E20" i="6"/>
  <c r="E21" i="6"/>
  <c r="E22" i="6"/>
  <c r="E23" i="6"/>
  <c r="E24" i="6"/>
  <c r="E25" i="6"/>
  <c r="E26" i="6"/>
  <c r="L30" i="5"/>
  <c r="M22" i="5"/>
  <c r="L31" i="5"/>
  <c r="M38" i="5"/>
  <c r="L10" i="5"/>
  <c r="L7" i="5"/>
  <c r="M21" i="5"/>
  <c r="L35" i="5"/>
  <c r="M15" i="5"/>
  <c r="L22" i="5"/>
  <c r="M12" i="5"/>
  <c r="M16" i="5"/>
  <c r="M30" i="5"/>
  <c r="L15" i="5"/>
  <c r="L12" i="5"/>
  <c r="L16" i="5"/>
  <c r="L38" i="5"/>
  <c r="M39" i="5"/>
  <c r="L39" i="5"/>
  <c r="M25" i="5"/>
  <c r="L25" i="5"/>
  <c r="M8" i="5"/>
  <c r="L8" i="5"/>
  <c r="M18" i="5"/>
  <c r="L18" i="5"/>
  <c r="M40" i="5"/>
  <c r="L40" i="5"/>
  <c r="M13" i="5"/>
  <c r="L13" i="5"/>
  <c r="M29" i="5"/>
  <c r="L29" i="5"/>
  <c r="M19" i="5"/>
  <c r="L19" i="5"/>
  <c r="M27" i="5"/>
  <c r="L27" i="5"/>
  <c r="M17" i="5"/>
  <c r="L17" i="5"/>
  <c r="M9" i="5"/>
  <c r="L9" i="5"/>
  <c r="M34" i="5"/>
  <c r="L34" i="5"/>
  <c r="M28" i="5"/>
  <c r="L28" i="5"/>
  <c r="M20" i="5"/>
  <c r="L20" i="5"/>
  <c r="M11" i="5"/>
  <c r="L11" i="5"/>
  <c r="M37" i="5"/>
  <c r="L37" i="5"/>
  <c r="M24" i="5"/>
  <c r="L24" i="5"/>
  <c r="M26" i="5"/>
  <c r="L26" i="5"/>
  <c r="M36" i="5"/>
  <c r="L36" i="5"/>
  <c r="M23" i="5"/>
  <c r="L23" i="5"/>
  <c r="M14" i="5"/>
  <c r="L14" i="5"/>
  <c r="M33" i="5"/>
  <c r="L33" i="5"/>
  <c r="M32" i="5"/>
  <c r="L32" i="5"/>
  <c r="M31" i="4"/>
  <c r="F72" i="4"/>
  <c r="F76" i="4"/>
  <c r="F71" i="4"/>
  <c r="F63" i="4"/>
  <c r="F67" i="4"/>
  <c r="E55" i="3"/>
  <c r="E59" i="3"/>
  <c r="E47" i="3"/>
  <c r="E51" i="3"/>
  <c r="E13" i="3"/>
  <c r="E9" i="3" l="1"/>
  <c r="E20" i="3"/>
  <c r="E29" i="3"/>
  <c r="E37" i="3"/>
  <c r="E54" i="3"/>
  <c r="E52" i="4"/>
  <c r="E55" i="4"/>
  <c r="F75" i="4"/>
  <c r="M21" i="4"/>
  <c r="M18" i="4"/>
  <c r="M17" i="4"/>
  <c r="M42" i="4"/>
  <c r="M13" i="4"/>
  <c r="M43" i="4"/>
  <c r="M36" i="4"/>
  <c r="M25" i="4"/>
  <c r="M23" i="4"/>
  <c r="E23" i="3"/>
  <c r="E32" i="3"/>
  <c r="E40" i="3"/>
  <c r="E48" i="3"/>
  <c r="E60" i="3"/>
  <c r="E56" i="3"/>
  <c r="F41" i="4"/>
  <c r="M33" i="4"/>
  <c r="M16" i="4"/>
  <c r="F47" i="4"/>
  <c r="E35" i="4"/>
  <c r="F54" i="4"/>
  <c r="E66" i="4"/>
  <c r="E62" i="4"/>
  <c r="F74" i="4"/>
  <c r="F31" i="4"/>
  <c r="E57" i="4"/>
  <c r="F53" i="4"/>
  <c r="F73" i="4"/>
  <c r="M19" i="4"/>
  <c r="M9" i="4"/>
  <c r="M34" i="4"/>
  <c r="M44" i="4"/>
  <c r="M46" i="4"/>
  <c r="M37" i="4"/>
  <c r="M27" i="4"/>
  <c r="M40" i="4"/>
  <c r="M22" i="4"/>
  <c r="M47" i="4"/>
  <c r="M49" i="4"/>
  <c r="E37" i="4"/>
  <c r="F20" i="4"/>
  <c r="E14" i="4"/>
  <c r="E21" i="4"/>
  <c r="E36" i="4"/>
  <c r="E28" i="4"/>
  <c r="E44" i="4"/>
  <c r="F19" i="4"/>
  <c r="M30" i="4"/>
  <c r="F40" i="4"/>
  <c r="E29" i="4"/>
  <c r="E45" i="4"/>
  <c r="E13" i="4"/>
  <c r="F26" i="4"/>
  <c r="F42" i="4"/>
  <c r="E12" i="4"/>
  <c r="M28" i="4"/>
  <c r="M48" i="4"/>
  <c r="M50" i="4"/>
  <c r="M8" i="4"/>
  <c r="M10" i="4"/>
  <c r="M53" i="4"/>
  <c r="M41" i="4"/>
  <c r="M26" i="4"/>
  <c r="M29" i="4"/>
  <c r="E46" i="4"/>
  <c r="E27" i="4"/>
  <c r="E43" i="4"/>
  <c r="M7" i="4"/>
  <c r="M24" i="4"/>
  <c r="M52" i="4"/>
  <c r="E20" i="4"/>
  <c r="E31" i="4"/>
  <c r="E47" i="4"/>
  <c r="F65" i="4"/>
  <c r="M38" i="4"/>
  <c r="M11" i="4"/>
  <c r="M45" i="4"/>
  <c r="M51" i="4"/>
  <c r="F28" i="4"/>
  <c r="E23" i="4"/>
  <c r="E42" i="4"/>
  <c r="E76" i="4"/>
  <c r="F36" i="4"/>
  <c r="M39" i="4"/>
  <c r="M32" i="4"/>
  <c r="F21" i="4"/>
  <c r="E11" i="4"/>
  <c r="E74" i="4"/>
  <c r="M12" i="4"/>
  <c r="M20" i="4"/>
  <c r="F62" i="4"/>
  <c r="F44" i="4"/>
  <c r="E15" i="4"/>
  <c r="F22" i="4"/>
  <c r="E33" i="4"/>
  <c r="F49" i="4"/>
  <c r="F45" i="4"/>
  <c r="E41" i="4"/>
  <c r="E75" i="4"/>
  <c r="M14" i="4"/>
  <c r="E19" i="4"/>
  <c r="F34" i="4"/>
  <c r="F30" i="4"/>
  <c r="E53" i="4"/>
  <c r="F66" i="4"/>
  <c r="E34" i="4"/>
  <c r="E40" i="4"/>
  <c r="E65" i="4"/>
  <c r="F70" i="4"/>
  <c r="E73" i="4"/>
  <c r="E22" i="4"/>
  <c r="E49" i="4"/>
  <c r="E56" i="4"/>
  <c r="F61" i="4"/>
  <c r="M15" i="4"/>
  <c r="F32" i="4"/>
  <c r="F48" i="4"/>
  <c r="E32" i="4"/>
  <c r="E48" i="4"/>
  <c r="E67" i="4"/>
  <c r="E64" i="4"/>
  <c r="E72" i="4"/>
  <c r="E63" i="4"/>
  <c r="F46" i="4"/>
  <c r="E26" i="4"/>
  <c r="E30" i="4"/>
  <c r="E58" i="4"/>
  <c r="E54" i="4"/>
  <c r="E71" i="4"/>
  <c r="M35" i="4"/>
  <c r="L51" i="4"/>
  <c r="L41" i="4"/>
  <c r="L24" i="4"/>
  <c r="L26" i="4"/>
  <c r="L11" i="4"/>
  <c r="L29" i="4"/>
  <c r="L20" i="4"/>
  <c r="L31" i="4"/>
  <c r="L32" i="4"/>
  <c r="L33" i="4"/>
  <c r="L52" i="4"/>
  <c r="L16" i="4"/>
  <c r="L14" i="4"/>
  <c r="L28" i="4"/>
  <c r="L45" i="4"/>
  <c r="L48" i="4"/>
  <c r="L7" i="4"/>
  <c r="L50" i="4"/>
  <c r="L38" i="4"/>
  <c r="L8" i="4"/>
  <c r="L39" i="4"/>
  <c r="L10" i="4"/>
  <c r="L12" i="4"/>
  <c r="L53" i="4"/>
  <c r="L19" i="4"/>
  <c r="L21" i="4"/>
  <c r="L9" i="4"/>
  <c r="L18" i="4"/>
  <c r="L34" i="4"/>
  <c r="L17" i="4"/>
  <c r="L44" i="4"/>
  <c r="L42" i="4"/>
  <c r="L46" i="4"/>
  <c r="L13" i="4"/>
  <c r="L37" i="4"/>
  <c r="L43" i="4"/>
  <c r="L27" i="4"/>
  <c r="L36" i="4"/>
  <c r="L40" i="4"/>
  <c r="L25" i="4"/>
  <c r="L15" i="4"/>
  <c r="L23" i="4"/>
  <c r="L22" i="4"/>
  <c r="L30" i="4"/>
  <c r="L47" i="4"/>
  <c r="L49" i="4"/>
  <c r="L35" i="4"/>
  <c r="E70" i="4"/>
  <c r="F64" i="4"/>
  <c r="E61" i="4"/>
  <c r="F58" i="4"/>
  <c r="F56" i="4"/>
  <c r="F52" i="4"/>
  <c r="F57" i="4"/>
  <c r="F55" i="4"/>
  <c r="F43" i="4"/>
  <c r="F35" i="4"/>
  <c r="F27" i="4"/>
  <c r="F33" i="4"/>
  <c r="F37" i="4"/>
  <c r="F29" i="4"/>
  <c r="F23" i="4"/>
  <c r="E31" i="3"/>
  <c r="E21" i="3"/>
  <c r="E30" i="3"/>
  <c r="E38" i="3"/>
  <c r="E49" i="3"/>
  <c r="E57" i="3"/>
  <c r="E19" i="3"/>
  <c r="E28" i="3"/>
  <c r="E12" i="3"/>
  <c r="E18" i="3"/>
  <c r="E36" i="3"/>
  <c r="E45" i="3"/>
  <c r="E11" i="3"/>
  <c r="E17" i="3"/>
  <c r="E27" i="3"/>
  <c r="E42" i="3"/>
  <c r="E10" i="3"/>
  <c r="E24" i="3"/>
  <c r="E33" i="3"/>
  <c r="E41" i="3"/>
  <c r="E50" i="3"/>
  <c r="E46" i="3"/>
  <c r="E58" i="3"/>
  <c r="E22" i="3"/>
  <c r="E39" i="3"/>
  <c r="F64" i="3"/>
  <c r="F65" i="3"/>
  <c r="F66" i="3"/>
  <c r="F63" i="3"/>
  <c r="F55" i="3"/>
  <c r="F56" i="3"/>
  <c r="F57" i="3"/>
  <c r="F58" i="3"/>
  <c r="F59" i="3"/>
  <c r="F60" i="3"/>
  <c r="F54" i="3"/>
  <c r="F46" i="3"/>
  <c r="F47" i="3"/>
  <c r="F48" i="3"/>
  <c r="F49" i="3"/>
  <c r="F50" i="3"/>
  <c r="F51" i="3"/>
  <c r="F45" i="3"/>
  <c r="F37" i="3"/>
  <c r="F38" i="3"/>
  <c r="F39" i="3"/>
  <c r="F40" i="3"/>
  <c r="F41" i="3"/>
  <c r="F42" i="3"/>
  <c r="F36" i="3"/>
  <c r="F28" i="3"/>
  <c r="F29" i="3"/>
  <c r="F30" i="3"/>
  <c r="F31" i="3"/>
  <c r="F32" i="3"/>
  <c r="F33" i="3"/>
  <c r="F27" i="3"/>
  <c r="F18" i="3"/>
  <c r="F19" i="3"/>
  <c r="F20" i="3"/>
  <c r="F21" i="3"/>
  <c r="F22" i="3"/>
  <c r="F23" i="3"/>
  <c r="F24" i="3"/>
  <c r="F17" i="3"/>
  <c r="M6" i="3"/>
  <c r="M38" i="3"/>
  <c r="M24" i="3"/>
  <c r="M12" i="3"/>
  <c r="M29" i="3"/>
  <c r="M21" i="3"/>
  <c r="M26" i="3"/>
  <c r="M9" i="3"/>
  <c r="M43" i="3"/>
  <c r="M25" i="3"/>
  <c r="M36" i="3"/>
  <c r="M37" i="3"/>
  <c r="M11" i="3"/>
  <c r="M40" i="3"/>
  <c r="M28" i="3"/>
  <c r="M31" i="3"/>
  <c r="M7" i="3"/>
  <c r="M33" i="3"/>
  <c r="M16" i="3"/>
  <c r="M19" i="3"/>
  <c r="M13" i="3"/>
  <c r="M30" i="3"/>
  <c r="M42" i="3"/>
  <c r="M35" i="3"/>
  <c r="M34" i="3"/>
  <c r="M32" i="3"/>
  <c r="M18" i="3"/>
  <c r="M44" i="3"/>
  <c r="M10" i="3"/>
  <c r="M14" i="3"/>
  <c r="M41" i="3"/>
  <c r="M20" i="3"/>
  <c r="M23" i="3"/>
  <c r="M17" i="3"/>
  <c r="M39" i="3"/>
  <c r="M8" i="3"/>
  <c r="M15" i="3"/>
  <c r="M45" i="3"/>
  <c r="M22" i="3"/>
  <c r="M27" i="3"/>
  <c r="F12" i="4"/>
  <c r="F13" i="4"/>
  <c r="F14" i="4"/>
  <c r="F15" i="4"/>
  <c r="F11" i="4"/>
  <c r="F10" i="3"/>
  <c r="F11" i="3"/>
  <c r="F12" i="3"/>
  <c r="F13" i="3"/>
  <c r="F9" i="3"/>
</calcChain>
</file>

<file path=xl/sharedStrings.xml><?xml version="1.0" encoding="utf-8"?>
<sst xmlns="http://schemas.openxmlformats.org/spreadsheetml/2006/main" count="1587" uniqueCount="492">
  <si>
    <t>Second Home Data - England By Region, Scotland &amp; Wales.</t>
  </si>
  <si>
    <t>Region</t>
  </si>
  <si>
    <t>Change</t>
  </si>
  <si>
    <t>% Change</t>
  </si>
  <si>
    <t>North West</t>
  </si>
  <si>
    <t>North East</t>
  </si>
  <si>
    <t>East of England</t>
  </si>
  <si>
    <t>Yorkshire and the Humber</t>
  </si>
  <si>
    <t>South West</t>
  </si>
  <si>
    <t>London</t>
  </si>
  <si>
    <t>South East</t>
  </si>
  <si>
    <t>East Midlands</t>
  </si>
  <si>
    <t>West Midlands</t>
  </si>
  <si>
    <t>County</t>
  </si>
  <si>
    <t>Name</t>
  </si>
  <si>
    <t>Sum of 2010-2018 difference</t>
  </si>
  <si>
    <t>Sum of 2010</t>
  </si>
  <si>
    <t>Sum of 2018</t>
  </si>
  <si>
    <t>Sum of 2011</t>
  </si>
  <si>
    <t>Sum of 2012</t>
  </si>
  <si>
    <t>Sum of 2013</t>
  </si>
  <si>
    <t>Sum of 2014</t>
  </si>
  <si>
    <t>Sum of 2015</t>
  </si>
  <si>
    <t>Sum of 2016</t>
  </si>
  <si>
    <t>Sum of 2017</t>
  </si>
  <si>
    <t>%difference</t>
  </si>
  <si>
    <t>Scotland</t>
  </si>
  <si>
    <t>Wales</t>
  </si>
  <si>
    <t>England</t>
  </si>
  <si>
    <t>Grand Total</t>
  </si>
  <si>
    <t>Second Home Data - The Biggest Changes</t>
  </si>
  <si>
    <t>Biggest % Increase in the last 2 years</t>
  </si>
  <si>
    <t>Average over period</t>
  </si>
  <si>
    <t>Average over 2 years</t>
  </si>
  <si>
    <t>Epsom and Ewell</t>
  </si>
  <si>
    <t>Castle Point</t>
  </si>
  <si>
    <t>Southampton UA</t>
  </si>
  <si>
    <t>Brentwood</t>
  </si>
  <si>
    <t>Basingstoke and Deane</t>
  </si>
  <si>
    <t>Denbighshire</t>
  </si>
  <si>
    <t>Newcastle-under-Lyme</t>
  </si>
  <si>
    <t>South Tyneside</t>
  </si>
  <si>
    <t>Warwick</t>
  </si>
  <si>
    <t>Halton UA</t>
  </si>
  <si>
    <t>Leicester UA</t>
  </si>
  <si>
    <t>Wycombe</t>
  </si>
  <si>
    <t>Basildon</t>
  </si>
  <si>
    <t>Pembrokeshire</t>
  </si>
  <si>
    <t>Midlothian4</t>
  </si>
  <si>
    <t>Salford</t>
  </si>
  <si>
    <t>Blaby</t>
  </si>
  <si>
    <t>Lichfield</t>
  </si>
  <si>
    <t>Coventry</t>
  </si>
  <si>
    <t>Fenland</t>
  </si>
  <si>
    <t>The Ones to watch - 2020 Prediction</t>
  </si>
  <si>
    <t>diff</t>
  </si>
  <si>
    <t>prediction</t>
  </si>
  <si>
    <t>2010-2018 difference</t>
  </si>
  <si>
    <t>Solihull</t>
  </si>
  <si>
    <t>Wolverhampton</t>
  </si>
  <si>
    <t>Three Rivers</t>
  </si>
  <si>
    <t>Glasgow City</t>
  </si>
  <si>
    <t>Hillingdon</t>
  </si>
  <si>
    <t>Aylesbury Vale</t>
  </si>
  <si>
    <t>Welwyn Hatfield</t>
  </si>
  <si>
    <t>Barking and Dagenham</t>
  </si>
  <si>
    <t>Second Home Data - Scotland</t>
  </si>
  <si>
    <t xml:space="preserve">Change </t>
  </si>
  <si>
    <t xml:space="preserve">% Change </t>
  </si>
  <si>
    <t>Highlands and Islands</t>
  </si>
  <si>
    <t>Moray</t>
  </si>
  <si>
    <t>Shetland Islands</t>
  </si>
  <si>
    <t>South Western Scotland</t>
  </si>
  <si>
    <t>South Ayrshire</t>
  </si>
  <si>
    <t>Eastern Scotland</t>
  </si>
  <si>
    <t>North Ayrshire</t>
  </si>
  <si>
    <t>Angus</t>
  </si>
  <si>
    <t>North Eastern Scotland</t>
  </si>
  <si>
    <t>East Lothian</t>
  </si>
  <si>
    <t>Aberdeenshire</t>
  </si>
  <si>
    <t>Scottish Borders</t>
  </si>
  <si>
    <t>Breakdown by County</t>
  </si>
  <si>
    <t>Stirling</t>
  </si>
  <si>
    <t>Orkney Islands</t>
  </si>
  <si>
    <t>Highland</t>
  </si>
  <si>
    <t>Na h-Eileanan Siar</t>
  </si>
  <si>
    <t>Midlothian</t>
  </si>
  <si>
    <t>Argyll &amp; Bute</t>
  </si>
  <si>
    <t>Dumfries &amp; Galloway</t>
  </si>
  <si>
    <t>Fife</t>
  </si>
  <si>
    <t>Perth &amp; Kinross</t>
  </si>
  <si>
    <t>Edinburgh, City of</t>
  </si>
  <si>
    <t>South Lanarkshire</t>
  </si>
  <si>
    <t>Dundee City</t>
  </si>
  <si>
    <t>Clackmannanshire</t>
  </si>
  <si>
    <t>West Lothian</t>
  </si>
  <si>
    <t>Inverclyde</t>
  </si>
  <si>
    <t>Falkirk</t>
  </si>
  <si>
    <t>East Ayrshire</t>
  </si>
  <si>
    <t>Aberdeen City</t>
  </si>
  <si>
    <t>East Renfrewshire</t>
  </si>
  <si>
    <t>East Dunbartonshire</t>
  </si>
  <si>
    <t>North Lanarkshire</t>
  </si>
  <si>
    <t>Renfrewshire</t>
  </si>
  <si>
    <t>West Dunbartonshire</t>
  </si>
  <si>
    <t>Second Home Data - London</t>
  </si>
  <si>
    <t>Borough</t>
  </si>
  <si>
    <t>Croydon</t>
  </si>
  <si>
    <t>Hackney</t>
  </si>
  <si>
    <t>Kingston upon Thames</t>
  </si>
  <si>
    <t>Camden</t>
  </si>
  <si>
    <t>Merton</t>
  </si>
  <si>
    <t>Bromley</t>
  </si>
  <si>
    <t>Harrow</t>
  </si>
  <si>
    <t>Tower Hamlets</t>
  </si>
  <si>
    <t>Barnet</t>
  </si>
  <si>
    <t>City of London</t>
  </si>
  <si>
    <t>Kensington and Chelsea</t>
  </si>
  <si>
    <t>Hammersmith and Fulham</t>
  </si>
  <si>
    <t>Enfield</t>
  </si>
  <si>
    <t>Bexley</t>
  </si>
  <si>
    <t>Sutton</t>
  </si>
  <si>
    <t>Redbridge</t>
  </si>
  <si>
    <t>Waltham Forest</t>
  </si>
  <si>
    <t>Richmond upon Thames</t>
  </si>
  <si>
    <t>Islington</t>
  </si>
  <si>
    <t>Lewisham</t>
  </si>
  <si>
    <t>Havering</t>
  </si>
  <si>
    <t>Brent</t>
  </si>
  <si>
    <t>Westminster</t>
  </si>
  <si>
    <t>Wandsworth</t>
  </si>
  <si>
    <t>Lambeth</t>
  </si>
  <si>
    <t>Greenwich</t>
  </si>
  <si>
    <t>Southwark</t>
  </si>
  <si>
    <t>Newham</t>
  </si>
  <si>
    <t>Ealing</t>
  </si>
  <si>
    <t>Hounslow</t>
  </si>
  <si>
    <t>Haringey</t>
  </si>
  <si>
    <t xml:space="preserve">*Not included as data unavailable </t>
  </si>
  <si>
    <t>Second Home Data - North West</t>
  </si>
  <si>
    <t>Greater Manchester (Met County)</t>
  </si>
  <si>
    <t>Rochdale</t>
  </si>
  <si>
    <t>Manchester</t>
  </si>
  <si>
    <t>North West Counties</t>
  </si>
  <si>
    <t>Bolton</t>
  </si>
  <si>
    <t xml:space="preserve">Lancashire </t>
  </si>
  <si>
    <t>Burnley</t>
  </si>
  <si>
    <t>Merseyside (Met County)</t>
  </si>
  <si>
    <t>Sefton</t>
  </si>
  <si>
    <t>Cumbria</t>
  </si>
  <si>
    <t>Hyndburn</t>
  </si>
  <si>
    <t>Unitary Authorities</t>
  </si>
  <si>
    <t>Blackburn with Darwen UA</t>
  </si>
  <si>
    <t>Chorley</t>
  </si>
  <si>
    <t>Carlisle</t>
  </si>
  <si>
    <t>Cheshire East UA</t>
  </si>
  <si>
    <t>Allerdale</t>
  </si>
  <si>
    <t>Tameside</t>
  </si>
  <si>
    <t>Copeland</t>
  </si>
  <si>
    <t>West Lancashire</t>
  </si>
  <si>
    <t>South Lakeland</t>
  </si>
  <si>
    <t>Knowsley</t>
  </si>
  <si>
    <t>Eden</t>
  </si>
  <si>
    <t>Preston</t>
  </si>
  <si>
    <t>Barrow-in-Furness</t>
  </si>
  <si>
    <t>Pendle</t>
  </si>
  <si>
    <t>Wigan</t>
  </si>
  <si>
    <t>Oldham</t>
  </si>
  <si>
    <t>Rossendale</t>
  </si>
  <si>
    <t>Trafford</t>
  </si>
  <si>
    <t>South Ribble</t>
  </si>
  <si>
    <t>Ribble Valley</t>
  </si>
  <si>
    <t>Stockport</t>
  </si>
  <si>
    <t>Bury</t>
  </si>
  <si>
    <t>St Helens</t>
  </si>
  <si>
    <t>Wirral</t>
  </si>
  <si>
    <t>Fylde</t>
  </si>
  <si>
    <t>Cheshire West and Chester UA</t>
  </si>
  <si>
    <t>Warrington UA</t>
  </si>
  <si>
    <t>Lancaster</t>
  </si>
  <si>
    <t>Blackpool UA</t>
  </si>
  <si>
    <t>Liverpool</t>
  </si>
  <si>
    <t>Wyre</t>
  </si>
  <si>
    <t>Second Home Data - North East</t>
  </si>
  <si>
    <t>Tyne and Wear (Met County)</t>
  </si>
  <si>
    <t>Redcar and Cleveland UA</t>
  </si>
  <si>
    <t>North East Counties</t>
  </si>
  <si>
    <t>Newcastle upon Tyne</t>
  </si>
  <si>
    <t>Stockton-on-Tees UA</t>
  </si>
  <si>
    <t>Northumberland UA</t>
  </si>
  <si>
    <t>Durham UA</t>
  </si>
  <si>
    <t>Sunderland</t>
  </si>
  <si>
    <t>Darlington UA</t>
  </si>
  <si>
    <t>Gateshead</t>
  </si>
  <si>
    <t>*2011 figuree for gateshead</t>
  </si>
  <si>
    <t>Middlesbrough UA</t>
  </si>
  <si>
    <t>Hartlepool UA</t>
  </si>
  <si>
    <t>North Tyneside</t>
  </si>
  <si>
    <t>Second Home Data - East of England</t>
  </si>
  <si>
    <t>Essex</t>
  </si>
  <si>
    <t>Rochford</t>
  </si>
  <si>
    <t>East of England Counties</t>
  </si>
  <si>
    <t>Hertfordshire</t>
  </si>
  <si>
    <t>Dacorum</t>
  </si>
  <si>
    <t xml:space="preserve">Cambridgeshire </t>
  </si>
  <si>
    <t>Norfolk</t>
  </si>
  <si>
    <t>Norwich</t>
  </si>
  <si>
    <t>Hertsmere</t>
  </si>
  <si>
    <t>East Hertfordshire</t>
  </si>
  <si>
    <t>Cambridge</t>
  </si>
  <si>
    <t>Suffolk</t>
  </si>
  <si>
    <t>South Norfolk</t>
  </si>
  <si>
    <t>Southend-on-Sea UA</t>
  </si>
  <si>
    <t>Epping Forest</t>
  </si>
  <si>
    <t>East Cambridgeshire</t>
  </si>
  <si>
    <t>Ipswich</t>
  </si>
  <si>
    <t>Huntingdonshire</t>
  </si>
  <si>
    <t>Mid Suffolk</t>
  </si>
  <si>
    <t>South Cambridgeshire</t>
  </si>
  <si>
    <t>Forest Heath</t>
  </si>
  <si>
    <t>Broadland</t>
  </si>
  <si>
    <t>North Norfolk</t>
  </si>
  <si>
    <t>King's Lynn and West Norfolk</t>
  </si>
  <si>
    <t>Braintree</t>
  </si>
  <si>
    <t>Watford</t>
  </si>
  <si>
    <t>Babergh</t>
  </si>
  <si>
    <t>Chelmsford</t>
  </si>
  <si>
    <t>Suffolk Coastal</t>
  </si>
  <si>
    <t>Colchester</t>
  </si>
  <si>
    <t>St Edmundsbury</t>
  </si>
  <si>
    <t>Waveney</t>
  </si>
  <si>
    <t>Harlow</t>
  </si>
  <si>
    <t>Central Bedfordshire UA</t>
  </si>
  <si>
    <t>Maldon</t>
  </si>
  <si>
    <t>Thurrock UA</t>
  </si>
  <si>
    <t>Tendring</t>
  </si>
  <si>
    <t>Breckland</t>
  </si>
  <si>
    <t>Uttlesford</t>
  </si>
  <si>
    <t>North Hertfordshire</t>
  </si>
  <si>
    <t>Broxbourne</t>
  </si>
  <si>
    <t>Great Yarmouth</t>
  </si>
  <si>
    <t>Stevenage</t>
  </si>
  <si>
    <t>St Albans</t>
  </si>
  <si>
    <t>Bedford UA</t>
  </si>
  <si>
    <t>Peterborough UA</t>
  </si>
  <si>
    <t>Luton UA</t>
  </si>
  <si>
    <t>Second Home Data - East Midlands</t>
  </si>
  <si>
    <t>Cities, Towns &amp; Districts across the East Midlands</t>
  </si>
  <si>
    <t>Derbyshire</t>
  </si>
  <si>
    <t>Bolsover</t>
  </si>
  <si>
    <t>East Midlands Counties</t>
  </si>
  <si>
    <t>Lincolnshire</t>
  </si>
  <si>
    <t>Lincoln</t>
  </si>
  <si>
    <t>UA</t>
  </si>
  <si>
    <t>Derby UA</t>
  </si>
  <si>
    <t xml:space="preserve">Leicestershire </t>
  </si>
  <si>
    <t xml:space="preserve">Nottinghamshire </t>
  </si>
  <si>
    <t>Ashfield</t>
  </si>
  <si>
    <t>North West Leicestershire</t>
  </si>
  <si>
    <t>Northamptonshire</t>
  </si>
  <si>
    <t>Erewash</t>
  </si>
  <si>
    <t>West Lindsey</t>
  </si>
  <si>
    <t>Bassetlaw</t>
  </si>
  <si>
    <t>South Holland</t>
  </si>
  <si>
    <t>Amber Valley</t>
  </si>
  <si>
    <t>Newark and Sherwood</t>
  </si>
  <si>
    <t>South Northamptonshire</t>
  </si>
  <si>
    <t>Chesterfield</t>
  </si>
  <si>
    <t>South Kesteven</t>
  </si>
  <si>
    <t>Derbyshire Dales</t>
  </si>
  <si>
    <t>Gedling</t>
  </si>
  <si>
    <t>North East Derbyshire</t>
  </si>
  <si>
    <t>High Peak</t>
  </si>
  <si>
    <t>Rutland UA</t>
  </si>
  <si>
    <t>Mansfield</t>
  </si>
  <si>
    <t>South Derbyshire</t>
  </si>
  <si>
    <t>Harborough</t>
  </si>
  <si>
    <t>Charnwood</t>
  </si>
  <si>
    <t>Boston</t>
  </si>
  <si>
    <t>Hinckley and Bosworth</t>
  </si>
  <si>
    <t>Corby</t>
  </si>
  <si>
    <t>Melton</t>
  </si>
  <si>
    <t>East Lindsey</t>
  </si>
  <si>
    <t>Northampton</t>
  </si>
  <si>
    <t>Oadby and Wigston</t>
  </si>
  <si>
    <t>North Kesteven</t>
  </si>
  <si>
    <t>Kettering</t>
  </si>
  <si>
    <t>East Northamptonshire</t>
  </si>
  <si>
    <t>Rushcliffe</t>
  </si>
  <si>
    <t>Broxtowe</t>
  </si>
  <si>
    <t>Daventry</t>
  </si>
  <si>
    <t>Wellingborough</t>
  </si>
  <si>
    <t>Nottingham UA</t>
  </si>
  <si>
    <t>Second Home Data - South East</t>
  </si>
  <si>
    <t xml:space="preserve">Kent </t>
  </si>
  <si>
    <t>Ashford</t>
  </si>
  <si>
    <t>Oxfordshire</t>
  </si>
  <si>
    <t>Cherwell</t>
  </si>
  <si>
    <t>Canterbury</t>
  </si>
  <si>
    <t xml:space="preserve">Buckinghamshire </t>
  </si>
  <si>
    <t xml:space="preserve">East Sussex </t>
  </si>
  <si>
    <t>Dartford</t>
  </si>
  <si>
    <t xml:space="preserve">Hampshire </t>
  </si>
  <si>
    <t>West Oxfordshire</t>
  </si>
  <si>
    <t>Surrey</t>
  </si>
  <si>
    <t>Guildford</t>
  </si>
  <si>
    <t>Sevenoaks</t>
  </si>
  <si>
    <t>West Sussex</t>
  </si>
  <si>
    <t>Thanet</t>
  </si>
  <si>
    <t>Portsmouth UA</t>
  </si>
  <si>
    <t>Folkestone &amp; Hythe</t>
  </si>
  <si>
    <t>Reading UA</t>
  </si>
  <si>
    <t>Chiltern</t>
  </si>
  <si>
    <t>Milton Keynes UA</t>
  </si>
  <si>
    <t>South Bucks</t>
  </si>
  <si>
    <t>Rushmoor</t>
  </si>
  <si>
    <t>Chichester</t>
  </si>
  <si>
    <t>East Hampshire</t>
  </si>
  <si>
    <t>Eastbourne</t>
  </si>
  <si>
    <t>Crawley</t>
  </si>
  <si>
    <t>Hastings</t>
  </si>
  <si>
    <t>Lewes</t>
  </si>
  <si>
    <t>Fareham</t>
  </si>
  <si>
    <t>Rother</t>
  </si>
  <si>
    <t>Arun</t>
  </si>
  <si>
    <t>Wealden</t>
  </si>
  <si>
    <t>Dover</t>
  </si>
  <si>
    <t>Waverley</t>
  </si>
  <si>
    <t>Wokingham UA</t>
  </si>
  <si>
    <t>Tandridge</t>
  </si>
  <si>
    <t>Eastleigh</t>
  </si>
  <si>
    <t>Worthing</t>
  </si>
  <si>
    <t>Gosport</t>
  </si>
  <si>
    <t>New Forest</t>
  </si>
  <si>
    <t>Hart</t>
  </si>
  <si>
    <t>Isle of Wight UA</t>
  </si>
  <si>
    <t>Havant</t>
  </si>
  <si>
    <t>Windsor and Maidenhead UA</t>
  </si>
  <si>
    <t>Winchester</t>
  </si>
  <si>
    <t>Test Valley</t>
  </si>
  <si>
    <t>Surrey Heath</t>
  </si>
  <si>
    <t>Brighton and Hove UA</t>
  </si>
  <si>
    <t>Maidstone</t>
  </si>
  <si>
    <t>Woking</t>
  </si>
  <si>
    <t>Adur</t>
  </si>
  <si>
    <t>Tonbridge and Malling</t>
  </si>
  <si>
    <t>Gravesham</t>
  </si>
  <si>
    <t>Horsham</t>
  </si>
  <si>
    <t>Swale</t>
  </si>
  <si>
    <t>Mid Sussex</t>
  </si>
  <si>
    <t>Tunbridge Wells</t>
  </si>
  <si>
    <t>Reigate and Banstead</t>
  </si>
  <si>
    <t>Oxford</t>
  </si>
  <si>
    <t>South Oxfordshire</t>
  </si>
  <si>
    <t>Vale of White Horse</t>
  </si>
  <si>
    <t>Mole Valley</t>
  </si>
  <si>
    <t>Runnymede</t>
  </si>
  <si>
    <t>Elmbridge</t>
  </si>
  <si>
    <t>Spelthorne</t>
  </si>
  <si>
    <t>Medway UA</t>
  </si>
  <si>
    <t>West Berkshire UA</t>
  </si>
  <si>
    <t>Slough UA</t>
  </si>
  <si>
    <t>Bracknell Forest UA</t>
  </si>
  <si>
    <t>Second Home Data - South West</t>
  </si>
  <si>
    <t>Somerset</t>
  </si>
  <si>
    <t>Sedgemoor</t>
  </si>
  <si>
    <t>Gloucestershire</t>
  </si>
  <si>
    <t>Stroud</t>
  </si>
  <si>
    <t xml:space="preserve">Devon </t>
  </si>
  <si>
    <t>Exeter</t>
  </si>
  <si>
    <t>Teignbridge</t>
  </si>
  <si>
    <t>Dorset</t>
  </si>
  <si>
    <t>Cheltenham</t>
  </si>
  <si>
    <t>Taunton Deane</t>
  </si>
  <si>
    <t>North Somerset UA</t>
  </si>
  <si>
    <t>Cotswold</t>
  </si>
  <si>
    <t>Weymouth and Portland</t>
  </si>
  <si>
    <t>East Devon</t>
  </si>
  <si>
    <t>West Devon</t>
  </si>
  <si>
    <t>Mid Devon</t>
  </si>
  <si>
    <t>Bath and North East Somerset UA</t>
  </si>
  <si>
    <t>North Devon</t>
  </si>
  <si>
    <t>Torridge</t>
  </si>
  <si>
    <t>South Hams</t>
  </si>
  <si>
    <t>South Somerset</t>
  </si>
  <si>
    <t>Bristol, City of UA</t>
  </si>
  <si>
    <t>Forest of Dean</t>
  </si>
  <si>
    <t>Purbeck</t>
  </si>
  <si>
    <t>Christchurch</t>
  </si>
  <si>
    <t>East Dorset</t>
  </si>
  <si>
    <t>West Dorset</t>
  </si>
  <si>
    <t>North Dorset</t>
  </si>
  <si>
    <t>Torbay UA</t>
  </si>
  <si>
    <t>Cornwall UA</t>
  </si>
  <si>
    <t>West Somerset</t>
  </si>
  <si>
    <t>Bournemouth UA</t>
  </si>
  <si>
    <t>Tewkesbury</t>
  </si>
  <si>
    <t>Gloucester</t>
  </si>
  <si>
    <t>Poole UA</t>
  </si>
  <si>
    <t>Wiltshire UA</t>
  </si>
  <si>
    <t>Mendip</t>
  </si>
  <si>
    <t>Plymouth UA</t>
  </si>
  <si>
    <t>Swindon UA</t>
  </si>
  <si>
    <t>Isles of Scilly UA</t>
  </si>
  <si>
    <t>South Gloucestershire UA</t>
  </si>
  <si>
    <t>Second Home Data - Wales</t>
  </si>
  <si>
    <t>Gwent</t>
  </si>
  <si>
    <t xml:space="preserve">Blaenau Gwent </t>
  </si>
  <si>
    <t>*not included as data unavailable</t>
  </si>
  <si>
    <t>Clwyd</t>
  </si>
  <si>
    <t xml:space="preserve">Wrexham </t>
  </si>
  <si>
    <t xml:space="preserve">Denbighshire </t>
  </si>
  <si>
    <t>Dyfed</t>
  </si>
  <si>
    <t xml:space="preserve">Pembrokeshire </t>
  </si>
  <si>
    <t>Mid Glamorgan</t>
  </si>
  <si>
    <t xml:space="preserve">Merthyr Tydfil </t>
  </si>
  <si>
    <t>South Glamorgan</t>
  </si>
  <si>
    <t>Gwynedd</t>
  </si>
  <si>
    <t xml:space="preserve">Isle of Anglesey </t>
  </si>
  <si>
    <t xml:space="preserve">Monmouthshire </t>
  </si>
  <si>
    <t xml:space="preserve">Cardiff </t>
  </si>
  <si>
    <t>West Glamorgan</t>
  </si>
  <si>
    <t xml:space="preserve">Swansea </t>
  </si>
  <si>
    <t>Powys</t>
  </si>
  <si>
    <t xml:space="preserve">Neath Port Talbot </t>
  </si>
  <si>
    <t xml:space="preserve">Conwy </t>
  </si>
  <si>
    <t xml:space="preserve">Powys </t>
  </si>
  <si>
    <t xml:space="preserve">Caerphilly </t>
  </si>
  <si>
    <t xml:space="preserve">Carmarthenshire </t>
  </si>
  <si>
    <t>Isle of Anglesey</t>
  </si>
  <si>
    <t xml:space="preserve">Ceredigion </t>
  </si>
  <si>
    <t xml:space="preserve">Gwynedd </t>
  </si>
  <si>
    <t xml:space="preserve">Rhondda Cynon Taf </t>
  </si>
  <si>
    <t xml:space="preserve">Flintshire </t>
  </si>
  <si>
    <t xml:space="preserve">Vale of Glamorgan </t>
  </si>
  <si>
    <t xml:space="preserve">Torfaen </t>
  </si>
  <si>
    <t xml:space="preserve">Bridgend </t>
  </si>
  <si>
    <t xml:space="preserve">Newport </t>
  </si>
  <si>
    <t>Second Home Data - West Midlands</t>
  </si>
  <si>
    <t xml:space="preserve">Staffordshire </t>
  </si>
  <si>
    <t>Cannock Chase</t>
  </si>
  <si>
    <t>Stafford</t>
  </si>
  <si>
    <t xml:space="preserve">Worcestershire </t>
  </si>
  <si>
    <t>Redditch</t>
  </si>
  <si>
    <t>West Midlands (Met County)</t>
  </si>
  <si>
    <t>Warwickshire</t>
  </si>
  <si>
    <t>Bromsgrove</t>
  </si>
  <si>
    <t>Telford and Wrekin UA</t>
  </si>
  <si>
    <t>East Staffordshire</t>
  </si>
  <si>
    <t>Wyre Forest</t>
  </si>
  <si>
    <t>Shropshire UA</t>
  </si>
  <si>
    <t>South Staffordshire</t>
  </si>
  <si>
    <t>Wychavon</t>
  </si>
  <si>
    <t>Staffordshire Moorlands</t>
  </si>
  <si>
    <t>Stratford-on-Avon</t>
  </si>
  <si>
    <t>Tamworth</t>
  </si>
  <si>
    <t>Worcester</t>
  </si>
  <si>
    <t>Malvern Hills</t>
  </si>
  <si>
    <t>North Warwickshire</t>
  </si>
  <si>
    <t>Nuneaton and Bedworth</t>
  </si>
  <si>
    <t>Stoke-on-Trent UA</t>
  </si>
  <si>
    <t>Rugby</t>
  </si>
  <si>
    <t>Walsall</t>
  </si>
  <si>
    <t>Birmingham</t>
  </si>
  <si>
    <t>Dudley</t>
  </si>
  <si>
    <t>Herefordshire, County of UA</t>
  </si>
  <si>
    <t>Sandwell</t>
  </si>
  <si>
    <t>Second Home Data - Yorkshire &amp; Humber</t>
  </si>
  <si>
    <t>West Yorkshire (Met County)</t>
  </si>
  <si>
    <t>Wakefield</t>
  </si>
  <si>
    <t>Bradford</t>
  </si>
  <si>
    <t>Calderdale</t>
  </si>
  <si>
    <t>North Yorkshire</t>
  </si>
  <si>
    <t>South Yorkshire (Met County)</t>
  </si>
  <si>
    <t>Hambleton</t>
  </si>
  <si>
    <t>Selby</t>
  </si>
  <si>
    <t>Kingston upon Hull, City of UA</t>
  </si>
  <si>
    <t>East Riding of Yorkshire UA</t>
  </si>
  <si>
    <t>Richmondshire</t>
  </si>
  <si>
    <t>Craven</t>
  </si>
  <si>
    <t>Harrogate</t>
  </si>
  <si>
    <t>Ryedale</t>
  </si>
  <si>
    <t>Scarborough</t>
  </si>
  <si>
    <t>Rotherham</t>
  </si>
  <si>
    <t>Leeds</t>
  </si>
  <si>
    <t>North East Lincolnshire UA</t>
  </si>
  <si>
    <t>Doncaster</t>
  </si>
  <si>
    <t>Barnsley</t>
  </si>
  <si>
    <t>Kirklees</t>
  </si>
  <si>
    <t>Sheffield</t>
  </si>
  <si>
    <t>North Lincolnshire UA</t>
  </si>
  <si>
    <t>York 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</si>
</sst>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b/>
      <sz val="11"/>
      <color theme="0"/>
      <name val="Calibri"/>
      <family val="2"/>
      <scheme val="minor"/>
    </font>
    <font>
      <b/>
      <sz val="18"/>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1"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51">
    <xf numFmtId="0" fontId="0" fillId="0" borderId="0" xfId="0"/>
    <xf numFmtId="0" fontId="0" fillId="0" borderId="0" xfId="0" applyNumberFormat="1"/>
    <xf numFmtId="0" fontId="0" fillId="0" borderId="0" xfId="0" applyAlignment="1">
      <alignment horizontal="left" indent="2"/>
    </xf>
    <xf numFmtId="0" fontId="0" fillId="0" borderId="0" xfId="0" pivotButton="1"/>
    <xf numFmtId="0" fontId="2" fillId="2" borderId="1" xfId="0" applyFont="1" applyFill="1" applyBorder="1"/>
    <xf numFmtId="0" fontId="2" fillId="2" borderId="1" xfId="0" applyFont="1" applyFill="1" applyBorder="1" applyAlignment="1">
      <alignment horizontal="center"/>
    </xf>
    <xf numFmtId="0" fontId="0" fillId="3" borderId="0" xfId="0" applyFill="1"/>
    <xf numFmtId="0" fontId="0" fillId="3" borderId="1" xfId="0" applyFill="1" applyBorder="1"/>
    <xf numFmtId="0" fontId="0" fillId="3" borderId="1" xfId="0" applyFill="1" applyBorder="1" applyAlignment="1">
      <alignment horizontal="center"/>
    </xf>
    <xf numFmtId="9" fontId="0" fillId="3" borderId="1" xfId="1" applyFont="1" applyFill="1" applyBorder="1" applyAlignment="1">
      <alignment horizontal="center"/>
    </xf>
    <xf numFmtId="0" fontId="0" fillId="3" borderId="0" xfId="0" applyFill="1" applyAlignment="1">
      <alignment horizont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0" fillId="3" borderId="0" xfId="0" applyFill="1" applyAlignment="1">
      <alignment vertical="center"/>
    </xf>
    <xf numFmtId="0" fontId="0" fillId="3" borderId="1" xfId="0" applyFill="1" applyBorder="1" applyAlignment="1">
      <alignment vertical="center"/>
    </xf>
    <xf numFmtId="0" fontId="0" fillId="3" borderId="1" xfId="0" applyFill="1" applyBorder="1" applyAlignment="1">
      <alignment horizontal="center" vertical="center"/>
    </xf>
    <xf numFmtId="9" fontId="0" fillId="3" borderId="1" xfId="1" applyFont="1" applyFill="1" applyBorder="1" applyAlignment="1">
      <alignment horizontal="center" vertical="center"/>
    </xf>
    <xf numFmtId="0" fontId="2" fillId="2" borderId="2" xfId="0" applyFont="1" applyFill="1" applyBorder="1" applyAlignment="1">
      <alignment horizontal="center"/>
    </xf>
    <xf numFmtId="0" fontId="2" fillId="4" borderId="1" xfId="0" applyFont="1" applyFill="1" applyBorder="1"/>
    <xf numFmtId="0" fontId="3" fillId="3" borderId="0" xfId="0" applyFont="1" applyFill="1"/>
    <xf numFmtId="0" fontId="2" fillId="2" borderId="2" xfId="0" applyFont="1" applyFill="1" applyBorder="1" applyAlignment="1">
      <alignment horizontal="center" vertical="center"/>
    </xf>
    <xf numFmtId="0" fontId="2" fillId="4" borderId="1" xfId="0" applyFont="1" applyFill="1" applyBorder="1" applyAlignment="1">
      <alignment vertical="center"/>
    </xf>
    <xf numFmtId="9" fontId="0" fillId="3" borderId="1" xfId="1" applyFont="1" applyFill="1" applyBorder="1" applyAlignment="1">
      <alignment vertical="center"/>
    </xf>
    <xf numFmtId="0" fontId="0" fillId="3" borderId="0" xfId="0" applyFill="1" applyAlignment="1">
      <alignment horizontal="center" vertical="center"/>
    </xf>
    <xf numFmtId="0" fontId="0" fillId="0" borderId="1" xfId="0" applyBorder="1" applyAlignment="1">
      <alignment horizontal="left" indent="2"/>
    </xf>
    <xf numFmtId="0" fontId="0" fillId="0" borderId="1" xfId="0" applyNumberFormat="1" applyBorder="1"/>
    <xf numFmtId="0" fontId="0" fillId="0" borderId="1" xfId="0" applyNumberFormat="1" applyBorder="1" applyAlignment="1">
      <alignment horizontal="center"/>
    </xf>
    <xf numFmtId="0" fontId="4" fillId="3" borderId="0" xfId="0" applyFont="1" applyFill="1"/>
    <xf numFmtId="0" fontId="0" fillId="3" borderId="0" xfId="0" applyFill="1" applyAlignment="1">
      <alignment horizontal="left" indent="2"/>
    </xf>
    <xf numFmtId="0" fontId="0" fillId="3" borderId="0" xfId="0" applyNumberFormat="1" applyFill="1"/>
    <xf numFmtId="0" fontId="0" fillId="0" borderId="0" xfId="0" applyBorder="1" applyAlignment="1">
      <alignment horizontal="left" indent="2"/>
    </xf>
    <xf numFmtId="0" fontId="0" fillId="3" borderId="0" xfId="0" applyFill="1" applyBorder="1" applyAlignment="1">
      <alignment vertical="center"/>
    </xf>
    <xf numFmtId="9" fontId="0" fillId="3" borderId="0" xfId="1" applyFont="1" applyFill="1" applyBorder="1" applyAlignment="1">
      <alignment vertical="center"/>
    </xf>
    <xf numFmtId="0" fontId="2" fillId="2" borderId="1" xfId="0" applyFont="1" applyFill="1" applyBorder="1" applyAlignment="1">
      <alignment horizontal="left" vertical="center"/>
    </xf>
    <xf numFmtId="0" fontId="0" fillId="0" borderId="1" xfId="0" applyBorder="1" applyAlignment="1"/>
    <xf numFmtId="0" fontId="0" fillId="3" borderId="0" xfId="0" applyFill="1" applyAlignment="1"/>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1" xfId="0" applyBorder="1"/>
    <xf numFmtId="9" fontId="0" fillId="0" borderId="1" xfId="1" applyFont="1" applyBorder="1" applyAlignment="1">
      <alignment horizontal="center"/>
    </xf>
    <xf numFmtId="9" fontId="0" fillId="0" borderId="1" xfId="0" applyNumberFormat="1" applyBorder="1" applyAlignment="1">
      <alignment horizontal="center"/>
    </xf>
    <xf numFmtId="0" fontId="0" fillId="0" borderId="1" xfId="0" applyBorder="1" applyAlignment="1">
      <alignment horizontal="center"/>
    </xf>
    <xf numFmtId="9" fontId="0" fillId="0" borderId="1" xfId="1" applyNumberFormat="1" applyFont="1" applyBorder="1" applyAlignment="1">
      <alignment horizontal="center"/>
    </xf>
    <xf numFmtId="3" fontId="0" fillId="0" borderId="1" xfId="0" applyNumberFormat="1" applyBorder="1" applyAlignment="1">
      <alignment horizontal="center"/>
    </xf>
    <xf numFmtId="0" fontId="0" fillId="0" borderId="1" xfId="0" applyBorder="1" applyAlignment="1">
      <alignment vertical="center" wrapText="1"/>
    </xf>
    <xf numFmtId="9" fontId="0" fillId="0" borderId="0" xfId="1" applyFont="1"/>
    <xf numFmtId="9" fontId="0" fillId="3" borderId="0" xfId="1" applyFont="1" applyFill="1"/>
    <xf numFmtId="0" fontId="0" fillId="3" borderId="2" xfId="0" applyFill="1" applyBorder="1" applyAlignment="1">
      <alignment horizontal="center" vertical="center"/>
    </xf>
    <xf numFmtId="9" fontId="0" fillId="3" borderId="2" xfId="1" applyFont="1" applyFill="1" applyBorder="1" applyAlignment="1">
      <alignment horizontal="center" vertical="center"/>
    </xf>
    <xf numFmtId="9" fontId="0" fillId="3" borderId="3" xfId="1" applyFont="1" applyFill="1" applyBorder="1" applyAlignment="1">
      <alignment horizontal="center" vertical="center"/>
    </xf>
    <xf numFmtId="0" fontId="0" fillId="3" borderId="3" xfId="0"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257175</xdr:colOff>
      <xdr:row>5</xdr:row>
      <xdr:rowOff>228601</xdr:rowOff>
    </xdr:from>
    <xdr:to>
      <xdr:col>8</xdr:col>
      <xdr:colOff>180975</xdr:colOff>
      <xdr:row>14</xdr:row>
      <xdr:rowOff>142876</xdr:rowOff>
    </xdr:to>
    <xdr:sp macro="" textlink="">
      <xdr:nvSpPr>
        <xdr:cNvPr id="30" name="TextBox 1">
          <a:extLst>
            <a:ext uri="{FF2B5EF4-FFF2-40B4-BE49-F238E27FC236}">
              <a16:creationId xmlns:a16="http://schemas.microsoft.com/office/drawing/2014/main" id="{D9BC8A9B-05D3-4EA7-980B-E5627B5EC6EF}"/>
            </a:ext>
          </a:extLst>
        </xdr:cNvPr>
        <xdr:cNvSpPr txBox="1"/>
      </xdr:nvSpPr>
      <xdr:spPr>
        <a:xfrm>
          <a:off x="5038725" y="1285876"/>
          <a:ext cx="2324100"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By looking at the average % increase</a:t>
          </a:r>
          <a:r>
            <a:rPr lang="en-GB" sz="1100" baseline="0"/>
            <a:t> over the past 2 years, we can see which locations across the country have seen the biggest change. However this doesn't tell the full picture as for some of these locations the growth is slowing rather than increasing</a:t>
          </a:r>
        </a:p>
        <a:p>
          <a:endParaRPr lang="en-GB" sz="1100"/>
        </a:p>
      </xdr:txBody>
    </xdr:sp>
    <xdr:clientData/>
  </xdr:twoCellAnchor>
  <xdr:twoCellAnchor>
    <xdr:from>
      <xdr:col>11</xdr:col>
      <xdr:colOff>409575</xdr:colOff>
      <xdr:row>30</xdr:row>
      <xdr:rowOff>28575</xdr:rowOff>
    </xdr:from>
    <xdr:to>
      <xdr:col>15</xdr:col>
      <xdr:colOff>295275</xdr:colOff>
      <xdr:row>40</xdr:row>
      <xdr:rowOff>180975</xdr:rowOff>
    </xdr:to>
    <xdr:sp macro="" textlink="">
      <xdr:nvSpPr>
        <xdr:cNvPr id="57" name="TextBox 2">
          <a:extLst>
            <a:ext uri="{FF2B5EF4-FFF2-40B4-BE49-F238E27FC236}">
              <a16:creationId xmlns:a16="http://schemas.microsoft.com/office/drawing/2014/main" id="{9DE5EC8D-B6C5-43BB-8949-C1E5BEB18960}"/>
            </a:ext>
          </a:extLst>
        </xdr:cNvPr>
        <xdr:cNvSpPr txBox="1"/>
      </xdr:nvSpPr>
      <xdr:spPr>
        <a:xfrm>
          <a:off x="9991725" y="6324600"/>
          <a:ext cx="2324100"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In order to understand which locations we</a:t>
          </a:r>
          <a:r>
            <a:rPr lang="en-GB" sz="1100" baseline="0"/>
            <a:t> think are set to see the biggest growth in 2020, we've anaylsed the increase trends across the decade, to understand where is slowing and where is increasing. This top 20 is based on those that have seen the biggest increase in their % growth in the last 2 years.</a:t>
          </a: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sidemedia.sharepoint.com/sites/WMManchesterClients/Shared%20Documents/Swinton%20Insurance/2019/Organic%20Performance/Campaigns/Aug%20-%20Second%20Homes/SH01%20Second%20Homes.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01 Second Homes"/>
    </sheetNames>
    <sheetDataSet>
      <sheetData sheetId="0" refreshError="1">
        <row r="2">
          <cell r="C2" t="str">
            <v>England</v>
          </cell>
          <cell r="E2">
            <v>246026</v>
          </cell>
          <cell r="F2">
            <v>247393</v>
          </cell>
          <cell r="G2">
            <v>260403</v>
          </cell>
          <cell r="H2">
            <v>254981</v>
          </cell>
          <cell r="I2">
            <v>251518</v>
          </cell>
          <cell r="J2">
            <v>245324</v>
          </cell>
          <cell r="K2">
            <v>246540</v>
          </cell>
          <cell r="L2">
            <v>248747</v>
          </cell>
          <cell r="M2">
            <v>251654</v>
          </cell>
        </row>
        <row r="3">
          <cell r="C3" t="str">
            <v>North East</v>
          </cell>
          <cell r="D3" t="str">
            <v>E12000001</v>
          </cell>
          <cell r="E3">
            <v>8607</v>
          </cell>
          <cell r="F3">
            <v>9569</v>
          </cell>
          <cell r="G3">
            <v>10887</v>
          </cell>
          <cell r="H3">
            <v>12359</v>
          </cell>
          <cell r="I3">
            <v>12605</v>
          </cell>
          <cell r="J3">
            <v>12255</v>
          </cell>
          <cell r="K3">
            <v>12537</v>
          </cell>
          <cell r="L3">
            <v>10636</v>
          </cell>
          <cell r="M3">
            <v>11416</v>
          </cell>
        </row>
        <row r="4">
          <cell r="C4" t="str">
            <v>Darlington UA</v>
          </cell>
          <cell r="D4" t="str">
            <v>E06000005</v>
          </cell>
          <cell r="E4">
            <v>260</v>
          </cell>
          <cell r="F4">
            <v>212</v>
          </cell>
          <cell r="G4">
            <v>204</v>
          </cell>
          <cell r="H4">
            <v>202</v>
          </cell>
          <cell r="I4">
            <v>184</v>
          </cell>
          <cell r="J4">
            <v>206</v>
          </cell>
          <cell r="K4">
            <v>254</v>
          </cell>
          <cell r="L4">
            <v>241</v>
          </cell>
          <cell r="M4">
            <v>274</v>
          </cell>
        </row>
        <row r="5">
          <cell r="C5" t="str">
            <v>Durham UA</v>
          </cell>
          <cell r="D5" t="str">
            <v>E06000047</v>
          </cell>
          <cell r="E5">
            <v>1906</v>
          </cell>
          <cell r="F5">
            <v>2014</v>
          </cell>
          <cell r="G5">
            <v>2272</v>
          </cell>
          <cell r="H5">
            <v>2017</v>
          </cell>
          <cell r="I5">
            <v>1796</v>
          </cell>
          <cell r="J5">
            <v>1856</v>
          </cell>
          <cell r="K5">
            <v>1619</v>
          </cell>
          <cell r="L5">
            <v>1678</v>
          </cell>
          <cell r="M5">
            <v>2169</v>
          </cell>
        </row>
        <row r="6">
          <cell r="C6" t="str">
            <v>Hartlepool UA</v>
          </cell>
          <cell r="D6" t="str">
            <v>E06000001</v>
          </cell>
          <cell r="E6">
            <v>246</v>
          </cell>
          <cell r="F6">
            <v>269</v>
          </cell>
          <cell r="G6">
            <v>292</v>
          </cell>
          <cell r="H6">
            <v>309</v>
          </cell>
          <cell r="I6">
            <v>338</v>
          </cell>
          <cell r="J6">
            <v>302</v>
          </cell>
          <cell r="K6">
            <v>367</v>
          </cell>
          <cell r="L6">
            <v>248</v>
          </cell>
          <cell r="M6">
            <v>162</v>
          </cell>
        </row>
        <row r="7">
          <cell r="C7" t="str">
            <v>Middlesbrough UA</v>
          </cell>
          <cell r="D7" t="str">
            <v>E06000002</v>
          </cell>
          <cell r="E7">
            <v>24</v>
          </cell>
          <cell r="F7">
            <v>27</v>
          </cell>
          <cell r="G7">
            <v>23</v>
          </cell>
          <cell r="H7">
            <v>25</v>
          </cell>
          <cell r="I7">
            <v>24</v>
          </cell>
          <cell r="J7">
            <v>80</v>
          </cell>
          <cell r="K7">
            <v>20</v>
          </cell>
          <cell r="L7">
            <v>20</v>
          </cell>
          <cell r="M7">
            <v>22</v>
          </cell>
        </row>
        <row r="8">
          <cell r="C8" t="str">
            <v>Northumberland UA</v>
          </cell>
          <cell r="D8" t="str">
            <v>E06000057</v>
          </cell>
          <cell r="E8">
            <v>3002</v>
          </cell>
          <cell r="F8">
            <v>3079</v>
          </cell>
          <cell r="G8">
            <v>3081</v>
          </cell>
          <cell r="H8">
            <v>3140</v>
          </cell>
          <cell r="I8">
            <v>3214</v>
          </cell>
          <cell r="J8">
            <v>3341</v>
          </cell>
          <cell r="K8">
            <v>3387</v>
          </cell>
          <cell r="L8">
            <v>3548</v>
          </cell>
          <cell r="M8">
            <v>3555</v>
          </cell>
        </row>
        <row r="9">
          <cell r="C9" t="str">
            <v>Redcar and Cleveland UA</v>
          </cell>
          <cell r="D9" t="str">
            <v>E06000003</v>
          </cell>
          <cell r="E9">
            <v>93</v>
          </cell>
          <cell r="F9">
            <v>94</v>
          </cell>
          <cell r="G9">
            <v>147</v>
          </cell>
          <cell r="H9">
            <v>161</v>
          </cell>
          <cell r="I9">
            <v>161</v>
          </cell>
          <cell r="J9">
            <v>173</v>
          </cell>
          <cell r="K9">
            <v>185</v>
          </cell>
          <cell r="L9">
            <v>212</v>
          </cell>
          <cell r="M9">
            <v>240</v>
          </cell>
        </row>
        <row r="10">
          <cell r="C10" t="str">
            <v>Stockton-on-Tees UA</v>
          </cell>
          <cell r="D10" t="str">
            <v>E06000004</v>
          </cell>
          <cell r="E10">
            <v>279</v>
          </cell>
          <cell r="F10">
            <v>288</v>
          </cell>
          <cell r="G10">
            <v>374</v>
          </cell>
          <cell r="H10">
            <v>364</v>
          </cell>
          <cell r="I10">
            <v>356</v>
          </cell>
          <cell r="J10">
            <v>472</v>
          </cell>
          <cell r="K10">
            <v>443</v>
          </cell>
          <cell r="L10">
            <v>476</v>
          </cell>
          <cell r="M10">
            <v>410</v>
          </cell>
        </row>
        <row r="11">
          <cell r="C11" t="str">
            <v>Gateshead</v>
          </cell>
          <cell r="D11" t="str">
            <v>E08000037</v>
          </cell>
          <cell r="E11">
            <v>0</v>
          </cell>
          <cell r="F11">
            <v>474</v>
          </cell>
          <cell r="G11">
            <v>605</v>
          </cell>
          <cell r="H11">
            <v>414</v>
          </cell>
          <cell r="I11">
            <v>442</v>
          </cell>
          <cell r="J11">
            <v>424</v>
          </cell>
          <cell r="K11">
            <v>452</v>
          </cell>
          <cell r="L11">
            <v>408</v>
          </cell>
          <cell r="M11">
            <v>435</v>
          </cell>
        </row>
        <row r="12">
          <cell r="C12" t="str">
            <v>Newcastle upon Tyne</v>
          </cell>
          <cell r="D12" t="str">
            <v>E08000021</v>
          </cell>
          <cell r="E12">
            <v>1465</v>
          </cell>
          <cell r="F12">
            <v>1850</v>
          </cell>
          <cell r="G12">
            <v>2516</v>
          </cell>
          <cell r="H12">
            <v>4264</v>
          </cell>
          <cell r="I12">
            <v>4479</v>
          </cell>
          <cell r="J12">
            <v>4014</v>
          </cell>
          <cell r="K12">
            <v>4391</v>
          </cell>
          <cell r="L12">
            <v>2426</v>
          </cell>
          <cell r="M12">
            <v>2562</v>
          </cell>
        </row>
        <row r="13">
          <cell r="C13" t="str">
            <v>North Tyneside</v>
          </cell>
          <cell r="D13" t="str">
            <v>E08000022</v>
          </cell>
          <cell r="E13">
            <v>534</v>
          </cell>
          <cell r="F13">
            <v>488</v>
          </cell>
          <cell r="G13">
            <v>452</v>
          </cell>
          <cell r="H13">
            <v>482</v>
          </cell>
          <cell r="I13">
            <v>512</v>
          </cell>
          <cell r="J13">
            <v>432</v>
          </cell>
          <cell r="K13">
            <v>438</v>
          </cell>
          <cell r="L13">
            <v>350</v>
          </cell>
          <cell r="M13">
            <v>286</v>
          </cell>
        </row>
        <row r="14">
          <cell r="C14" t="str">
            <v>South Tyneside</v>
          </cell>
          <cell r="D14" t="str">
            <v>E08000023</v>
          </cell>
          <cell r="E14">
            <v>90</v>
          </cell>
          <cell r="F14">
            <v>36</v>
          </cell>
          <cell r="G14">
            <v>272</v>
          </cell>
          <cell r="H14">
            <v>311</v>
          </cell>
          <cell r="I14">
            <v>438</v>
          </cell>
          <cell r="J14">
            <v>299</v>
          </cell>
          <cell r="K14">
            <v>321</v>
          </cell>
          <cell r="L14">
            <v>311</v>
          </cell>
          <cell r="M14">
            <v>529</v>
          </cell>
        </row>
        <row r="15">
          <cell r="C15" t="str">
            <v>Sunderland</v>
          </cell>
          <cell r="D15" t="str">
            <v>E08000024</v>
          </cell>
          <cell r="E15">
            <v>708</v>
          </cell>
          <cell r="F15">
            <v>738</v>
          </cell>
          <cell r="G15">
            <v>649</v>
          </cell>
          <cell r="H15">
            <v>670</v>
          </cell>
          <cell r="I15">
            <v>661</v>
          </cell>
          <cell r="J15">
            <v>656</v>
          </cell>
          <cell r="K15">
            <v>660</v>
          </cell>
          <cell r="L15">
            <v>718</v>
          </cell>
          <cell r="M15">
            <v>772</v>
          </cell>
        </row>
        <row r="16">
          <cell r="C16" t="str">
            <v>Tyne and Wear (Met County)</v>
          </cell>
          <cell r="D16" t="str">
            <v>E11000004</v>
          </cell>
          <cell r="E16">
            <v>2797</v>
          </cell>
          <cell r="F16">
            <v>3586</v>
          </cell>
          <cell r="G16">
            <v>4494</v>
          </cell>
          <cell r="H16">
            <v>6141</v>
          </cell>
          <cell r="I16">
            <v>6532</v>
          </cell>
          <cell r="J16">
            <v>5825</v>
          </cell>
          <cell r="K16">
            <v>6262</v>
          </cell>
          <cell r="L16">
            <v>4213</v>
          </cell>
          <cell r="M16">
            <v>4584</v>
          </cell>
        </row>
        <row r="17">
          <cell r="C17" t="str">
            <v>North West</v>
          </cell>
          <cell r="D17" t="str">
            <v>E12000002</v>
          </cell>
          <cell r="E17">
            <v>19044</v>
          </cell>
          <cell r="F17">
            <v>21026</v>
          </cell>
          <cell r="G17">
            <v>26292</v>
          </cell>
          <cell r="H17">
            <v>27810</v>
          </cell>
          <cell r="I17">
            <v>27055</v>
          </cell>
          <cell r="J17">
            <v>26306</v>
          </cell>
          <cell r="K17">
            <v>26364</v>
          </cell>
          <cell r="L17">
            <v>26483</v>
          </cell>
          <cell r="M17">
            <v>27257</v>
          </cell>
        </row>
        <row r="18">
          <cell r="C18" t="str">
            <v>Blackburn with Darwen UA</v>
          </cell>
          <cell r="D18" t="str">
            <v>E06000008</v>
          </cell>
          <cell r="E18">
            <v>57</v>
          </cell>
          <cell r="F18">
            <v>50</v>
          </cell>
          <cell r="G18">
            <v>47</v>
          </cell>
          <cell r="H18">
            <v>145</v>
          </cell>
          <cell r="I18">
            <v>152</v>
          </cell>
          <cell r="J18">
            <v>168</v>
          </cell>
          <cell r="K18">
            <v>149</v>
          </cell>
          <cell r="L18">
            <v>171</v>
          </cell>
          <cell r="M18">
            <v>169</v>
          </cell>
        </row>
        <row r="19">
          <cell r="C19" t="str">
            <v>Blackpool UA</v>
          </cell>
          <cell r="D19" t="str">
            <v>E06000009</v>
          </cell>
          <cell r="E19">
            <v>795</v>
          </cell>
          <cell r="F19">
            <v>764</v>
          </cell>
          <cell r="G19">
            <v>742</v>
          </cell>
          <cell r="H19">
            <v>642</v>
          </cell>
          <cell r="I19">
            <v>553</v>
          </cell>
          <cell r="J19">
            <v>552</v>
          </cell>
          <cell r="K19">
            <v>653</v>
          </cell>
          <cell r="L19">
            <v>598</v>
          </cell>
          <cell r="M19">
            <v>572</v>
          </cell>
        </row>
        <row r="20">
          <cell r="C20" t="str">
            <v>Cheshire East UA</v>
          </cell>
          <cell r="D20" t="str">
            <v>E06000049</v>
          </cell>
          <cell r="E20">
            <v>802</v>
          </cell>
          <cell r="F20">
            <v>874</v>
          </cell>
          <cell r="G20">
            <v>929</v>
          </cell>
          <cell r="H20">
            <v>1043</v>
          </cell>
          <cell r="I20">
            <v>1097</v>
          </cell>
          <cell r="J20">
            <v>1126</v>
          </cell>
          <cell r="K20">
            <v>1183</v>
          </cell>
          <cell r="L20">
            <v>1308</v>
          </cell>
          <cell r="M20">
            <v>1488</v>
          </cell>
        </row>
        <row r="21">
          <cell r="C21" t="str">
            <v>Cheshire West and Chester UA</v>
          </cell>
          <cell r="D21" t="str">
            <v>E06000050</v>
          </cell>
          <cell r="E21">
            <v>979</v>
          </cell>
          <cell r="F21">
            <v>972</v>
          </cell>
          <cell r="G21">
            <v>933</v>
          </cell>
          <cell r="H21">
            <v>878</v>
          </cell>
          <cell r="I21">
            <v>950</v>
          </cell>
          <cell r="J21">
            <v>927</v>
          </cell>
          <cell r="K21">
            <v>954</v>
          </cell>
          <cell r="L21">
            <v>877</v>
          </cell>
          <cell r="M21">
            <v>904</v>
          </cell>
        </row>
        <row r="22">
          <cell r="C22" t="str">
            <v>Halton UA</v>
          </cell>
          <cell r="D22" t="str">
            <v>E06000006</v>
          </cell>
          <cell r="E22">
            <v>32</v>
          </cell>
          <cell r="F22">
            <v>57</v>
          </cell>
          <cell r="G22">
            <v>80</v>
          </cell>
          <cell r="H22">
            <v>79</v>
          </cell>
          <cell r="I22">
            <v>62</v>
          </cell>
          <cell r="J22">
            <v>57</v>
          </cell>
          <cell r="K22">
            <v>56</v>
          </cell>
          <cell r="L22">
            <v>90</v>
          </cell>
          <cell r="M22">
            <v>89</v>
          </cell>
        </row>
        <row r="23">
          <cell r="C23" t="str">
            <v>Warrington UA</v>
          </cell>
          <cell r="D23" t="str">
            <v>E06000007</v>
          </cell>
          <cell r="E23">
            <v>569</v>
          </cell>
          <cell r="F23">
            <v>557</v>
          </cell>
          <cell r="G23">
            <v>592</v>
          </cell>
          <cell r="H23">
            <v>900</v>
          </cell>
          <cell r="I23">
            <v>468</v>
          </cell>
          <cell r="J23">
            <v>441</v>
          </cell>
          <cell r="K23">
            <v>444</v>
          </cell>
          <cell r="L23">
            <v>468</v>
          </cell>
          <cell r="M23">
            <v>502</v>
          </cell>
        </row>
        <row r="24">
          <cell r="C24" t="str">
            <v>Cumbria</v>
          </cell>
          <cell r="D24" t="str">
            <v>E10000006</v>
          </cell>
          <cell r="E24">
            <v>8156</v>
          </cell>
          <cell r="F24">
            <v>8285</v>
          </cell>
          <cell r="G24">
            <v>8103</v>
          </cell>
          <cell r="H24">
            <v>8281</v>
          </cell>
          <cell r="I24">
            <v>8288</v>
          </cell>
          <cell r="J24">
            <v>8230</v>
          </cell>
          <cell r="K24">
            <v>8284</v>
          </cell>
          <cell r="L24">
            <v>8471</v>
          </cell>
          <cell r="M24">
            <v>8224</v>
          </cell>
        </row>
        <row r="25">
          <cell r="C25" t="str">
            <v>Allerdale</v>
          </cell>
          <cell r="D25" t="str">
            <v>E07000026</v>
          </cell>
          <cell r="E25">
            <v>1260</v>
          </cell>
          <cell r="F25">
            <v>1246</v>
          </cell>
          <cell r="G25">
            <v>1252</v>
          </cell>
          <cell r="H25">
            <v>1275</v>
          </cell>
          <cell r="I25">
            <v>1250</v>
          </cell>
          <cell r="J25">
            <v>1258</v>
          </cell>
          <cell r="K25">
            <v>1266</v>
          </cell>
          <cell r="L25">
            <v>1328</v>
          </cell>
          <cell r="M25">
            <v>1297</v>
          </cell>
        </row>
        <row r="26">
          <cell r="C26" t="str">
            <v>Barrow-in-Furness</v>
          </cell>
          <cell r="D26" t="str">
            <v>E07000027</v>
          </cell>
          <cell r="E26">
            <v>360</v>
          </cell>
          <cell r="F26">
            <v>375</v>
          </cell>
          <cell r="G26">
            <v>370</v>
          </cell>
          <cell r="H26">
            <v>315</v>
          </cell>
          <cell r="I26">
            <v>341</v>
          </cell>
          <cell r="J26">
            <v>279</v>
          </cell>
          <cell r="K26">
            <v>278</v>
          </cell>
          <cell r="L26">
            <v>230</v>
          </cell>
          <cell r="M26">
            <v>257</v>
          </cell>
        </row>
        <row r="27">
          <cell r="C27" t="str">
            <v>Carlisle</v>
          </cell>
          <cell r="D27" t="str">
            <v>E07000028</v>
          </cell>
          <cell r="E27">
            <v>468</v>
          </cell>
          <cell r="F27">
            <v>572</v>
          </cell>
          <cell r="G27">
            <v>455</v>
          </cell>
          <cell r="H27">
            <v>533</v>
          </cell>
          <cell r="I27">
            <v>500</v>
          </cell>
          <cell r="J27">
            <v>523</v>
          </cell>
          <cell r="K27">
            <v>563</v>
          </cell>
          <cell r="L27">
            <v>621</v>
          </cell>
          <cell r="M27">
            <v>603</v>
          </cell>
        </row>
        <row r="28">
          <cell r="C28" t="str">
            <v>Copeland</v>
          </cell>
          <cell r="D28" t="str">
            <v>E07000029</v>
          </cell>
          <cell r="E28">
            <v>856</v>
          </cell>
          <cell r="F28">
            <v>852</v>
          </cell>
          <cell r="G28">
            <v>845</v>
          </cell>
          <cell r="H28">
            <v>899</v>
          </cell>
          <cell r="I28">
            <v>933</v>
          </cell>
          <cell r="J28">
            <v>908</v>
          </cell>
          <cell r="K28">
            <v>924</v>
          </cell>
          <cell r="L28">
            <v>951</v>
          </cell>
          <cell r="M28">
            <v>865</v>
          </cell>
        </row>
        <row r="29">
          <cell r="C29" t="str">
            <v>Eden</v>
          </cell>
          <cell r="D29" t="str">
            <v>E07000030</v>
          </cell>
          <cell r="E29">
            <v>1367</v>
          </cell>
          <cell r="F29">
            <v>1392</v>
          </cell>
          <cell r="G29">
            <v>1357</v>
          </cell>
          <cell r="H29">
            <v>1390</v>
          </cell>
          <cell r="I29">
            <v>1360</v>
          </cell>
          <cell r="J29">
            <v>1379</v>
          </cell>
          <cell r="K29">
            <v>1376</v>
          </cell>
          <cell r="L29">
            <v>1380</v>
          </cell>
          <cell r="M29">
            <v>1357</v>
          </cell>
        </row>
        <row r="30">
          <cell r="C30" t="str">
            <v>South Lakeland</v>
          </cell>
          <cell r="D30" t="str">
            <v>E07000031</v>
          </cell>
          <cell r="E30">
            <v>3845</v>
          </cell>
          <cell r="F30">
            <v>3848</v>
          </cell>
          <cell r="G30">
            <v>3824</v>
          </cell>
          <cell r="H30">
            <v>3869</v>
          </cell>
          <cell r="I30">
            <v>3904</v>
          </cell>
          <cell r="J30">
            <v>3883</v>
          </cell>
          <cell r="K30">
            <v>3877</v>
          </cell>
          <cell r="L30">
            <v>3961</v>
          </cell>
          <cell r="M30">
            <v>3845</v>
          </cell>
        </row>
        <row r="31">
          <cell r="C31" t="str">
            <v>Greater Manchester (Met County)</v>
          </cell>
          <cell r="D31" t="str">
            <v>E11000001</v>
          </cell>
          <cell r="E31">
            <v>3278</v>
          </cell>
          <cell r="F31">
            <v>4618</v>
          </cell>
          <cell r="G31">
            <v>10012</v>
          </cell>
          <cell r="H31">
            <v>10498</v>
          </cell>
          <cell r="I31">
            <v>10386</v>
          </cell>
          <cell r="J31">
            <v>9850</v>
          </cell>
          <cell r="K31">
            <v>9753</v>
          </cell>
          <cell r="L31">
            <v>9777</v>
          </cell>
          <cell r="M31">
            <v>10617</v>
          </cell>
        </row>
        <row r="32">
          <cell r="C32" t="str">
            <v>Bolton</v>
          </cell>
          <cell r="D32" t="str">
            <v>E08000001</v>
          </cell>
          <cell r="E32">
            <v>118</v>
          </cell>
          <cell r="F32">
            <v>801</v>
          </cell>
          <cell r="G32">
            <v>746</v>
          </cell>
          <cell r="H32">
            <v>635</v>
          </cell>
          <cell r="I32">
            <v>690</v>
          </cell>
          <cell r="J32">
            <v>636</v>
          </cell>
          <cell r="K32">
            <v>644</v>
          </cell>
          <cell r="L32">
            <v>585</v>
          </cell>
          <cell r="M32">
            <v>613</v>
          </cell>
        </row>
        <row r="33">
          <cell r="C33" t="str">
            <v>Bury</v>
          </cell>
          <cell r="D33" t="str">
            <v>E08000002</v>
          </cell>
          <cell r="E33">
            <v>438</v>
          </cell>
          <cell r="F33">
            <v>374</v>
          </cell>
          <cell r="G33">
            <v>387</v>
          </cell>
          <cell r="H33">
            <v>364</v>
          </cell>
          <cell r="I33">
            <v>376</v>
          </cell>
          <cell r="J33">
            <v>357</v>
          </cell>
          <cell r="K33">
            <v>355</v>
          </cell>
          <cell r="L33">
            <v>285</v>
          </cell>
          <cell r="M33">
            <v>281</v>
          </cell>
        </row>
        <row r="34">
          <cell r="C34" t="str">
            <v>Manchester</v>
          </cell>
          <cell r="D34" t="str">
            <v>E08000003</v>
          </cell>
          <cell r="E34">
            <v>591</v>
          </cell>
          <cell r="F34">
            <v>579</v>
          </cell>
          <cell r="G34">
            <v>5440</v>
          </cell>
          <cell r="H34">
            <v>5946</v>
          </cell>
          <cell r="I34">
            <v>5739</v>
          </cell>
          <cell r="J34">
            <v>5432</v>
          </cell>
          <cell r="K34">
            <v>5350</v>
          </cell>
          <cell r="L34">
            <v>5191</v>
          </cell>
          <cell r="M34">
            <v>6013</v>
          </cell>
        </row>
        <row r="35">
          <cell r="C35" t="str">
            <v>Oldham</v>
          </cell>
          <cell r="D35" t="str">
            <v>E08000004</v>
          </cell>
          <cell r="E35">
            <v>189</v>
          </cell>
          <cell r="F35">
            <v>190</v>
          </cell>
          <cell r="G35">
            <v>186</v>
          </cell>
          <cell r="H35">
            <v>213</v>
          </cell>
          <cell r="I35">
            <v>208</v>
          </cell>
          <cell r="J35">
            <v>176</v>
          </cell>
          <cell r="K35">
            <v>216</v>
          </cell>
          <cell r="L35">
            <v>251</v>
          </cell>
          <cell r="M35">
            <v>248</v>
          </cell>
        </row>
        <row r="36">
          <cell r="C36" t="str">
            <v>Rochdale</v>
          </cell>
          <cell r="D36" t="str">
            <v>E08000005</v>
          </cell>
          <cell r="E36">
            <v>25</v>
          </cell>
          <cell r="F36">
            <v>63</v>
          </cell>
          <cell r="G36">
            <v>72</v>
          </cell>
          <cell r="H36">
            <v>337</v>
          </cell>
          <cell r="I36">
            <v>391</v>
          </cell>
          <cell r="J36">
            <v>454</v>
          </cell>
          <cell r="K36">
            <v>458</v>
          </cell>
          <cell r="L36">
            <v>287</v>
          </cell>
          <cell r="M36">
            <v>287</v>
          </cell>
        </row>
        <row r="37">
          <cell r="C37" t="str">
            <v>Salford</v>
          </cell>
          <cell r="D37" t="str">
            <v>E08000006</v>
          </cell>
          <cell r="E37">
            <v>196</v>
          </cell>
          <cell r="F37">
            <v>896</v>
          </cell>
          <cell r="G37">
            <v>1332</v>
          </cell>
          <cell r="H37">
            <v>1067</v>
          </cell>
          <cell r="I37">
            <v>1165</v>
          </cell>
          <cell r="J37">
            <v>1041</v>
          </cell>
          <cell r="K37">
            <v>876</v>
          </cell>
          <cell r="L37">
            <v>1273</v>
          </cell>
          <cell r="M37">
            <v>1274</v>
          </cell>
        </row>
        <row r="38">
          <cell r="C38" t="str">
            <v>Stockport</v>
          </cell>
          <cell r="D38" t="str">
            <v>E08000007</v>
          </cell>
          <cell r="E38">
            <v>734</v>
          </cell>
          <cell r="F38">
            <v>712</v>
          </cell>
          <cell r="G38">
            <v>722</v>
          </cell>
          <cell r="H38">
            <v>782</v>
          </cell>
          <cell r="I38">
            <v>705</v>
          </cell>
          <cell r="J38">
            <v>691</v>
          </cell>
          <cell r="K38">
            <v>714</v>
          </cell>
          <cell r="L38">
            <v>694</v>
          </cell>
          <cell r="M38">
            <v>600</v>
          </cell>
        </row>
        <row r="39">
          <cell r="C39" t="str">
            <v>Tameside</v>
          </cell>
          <cell r="D39" t="str">
            <v>E08000008</v>
          </cell>
          <cell r="E39">
            <v>74</v>
          </cell>
          <cell r="F39">
            <v>73</v>
          </cell>
          <cell r="G39">
            <v>244</v>
          </cell>
          <cell r="H39">
            <v>210</v>
          </cell>
          <cell r="I39">
            <v>193</v>
          </cell>
          <cell r="J39">
            <v>156</v>
          </cell>
          <cell r="K39">
            <v>133</v>
          </cell>
          <cell r="L39">
            <v>127</v>
          </cell>
          <cell r="M39">
            <v>136</v>
          </cell>
        </row>
        <row r="40">
          <cell r="C40" t="str">
            <v>Trafford</v>
          </cell>
          <cell r="D40" t="str">
            <v>E08000009</v>
          </cell>
          <cell r="E40">
            <v>618</v>
          </cell>
          <cell r="F40">
            <v>623</v>
          </cell>
          <cell r="G40">
            <v>602</v>
          </cell>
          <cell r="H40">
            <v>628</v>
          </cell>
          <cell r="I40">
            <v>590</v>
          </cell>
          <cell r="J40">
            <v>576</v>
          </cell>
          <cell r="K40">
            <v>619</v>
          </cell>
          <cell r="L40">
            <v>678</v>
          </cell>
          <cell r="M40">
            <v>760</v>
          </cell>
        </row>
        <row r="41">
          <cell r="C41" t="str">
            <v>Wigan</v>
          </cell>
          <cell r="D41" t="str">
            <v>E08000010</v>
          </cell>
          <cell r="E41">
            <v>295</v>
          </cell>
          <cell r="F41">
            <v>307</v>
          </cell>
          <cell r="G41">
            <v>281</v>
          </cell>
          <cell r="H41">
            <v>316</v>
          </cell>
          <cell r="I41">
            <v>329</v>
          </cell>
          <cell r="J41">
            <v>331</v>
          </cell>
          <cell r="K41">
            <v>388</v>
          </cell>
          <cell r="L41">
            <v>406</v>
          </cell>
          <cell r="M41">
            <v>405</v>
          </cell>
        </row>
        <row r="42">
          <cell r="C42" t="str">
            <v xml:space="preserve">Lancashire </v>
          </cell>
          <cell r="D42" t="str">
            <v>E10000017</v>
          </cell>
          <cell r="E42">
            <v>2754</v>
          </cell>
          <cell r="F42">
            <v>2762</v>
          </cell>
          <cell r="G42">
            <v>2793</v>
          </cell>
          <cell r="H42">
            <v>3169</v>
          </cell>
          <cell r="I42">
            <v>3074</v>
          </cell>
          <cell r="J42">
            <v>3006</v>
          </cell>
          <cell r="K42">
            <v>3020</v>
          </cell>
          <cell r="L42">
            <v>2913</v>
          </cell>
          <cell r="M42">
            <v>2910</v>
          </cell>
        </row>
        <row r="43">
          <cell r="C43" t="str">
            <v>Burnley</v>
          </cell>
          <cell r="D43" t="str">
            <v>E07000117</v>
          </cell>
          <cell r="E43">
            <v>43</v>
          </cell>
          <cell r="F43">
            <v>45</v>
          </cell>
          <cell r="G43">
            <v>42</v>
          </cell>
          <cell r="H43">
            <v>185</v>
          </cell>
          <cell r="I43">
            <v>157</v>
          </cell>
          <cell r="J43">
            <v>154</v>
          </cell>
          <cell r="K43">
            <v>169</v>
          </cell>
          <cell r="L43">
            <v>182</v>
          </cell>
          <cell r="M43">
            <v>186</v>
          </cell>
        </row>
        <row r="44">
          <cell r="C44" t="str">
            <v>Chorley</v>
          </cell>
          <cell r="D44" t="str">
            <v>E07000118</v>
          </cell>
          <cell r="E44">
            <v>71</v>
          </cell>
          <cell r="F44">
            <v>66</v>
          </cell>
          <cell r="G44">
            <v>77</v>
          </cell>
          <cell r="H44">
            <v>168</v>
          </cell>
          <cell r="I44">
            <v>151</v>
          </cell>
          <cell r="J44">
            <v>139</v>
          </cell>
          <cell r="K44">
            <v>123</v>
          </cell>
          <cell r="L44">
            <v>137</v>
          </cell>
          <cell r="M44">
            <v>133</v>
          </cell>
        </row>
        <row r="45">
          <cell r="C45" t="str">
            <v>Fylde</v>
          </cell>
          <cell r="D45" t="str">
            <v>E07000119</v>
          </cell>
          <cell r="E45">
            <v>583</v>
          </cell>
          <cell r="F45">
            <v>603</v>
          </cell>
          <cell r="G45">
            <v>612</v>
          </cell>
          <cell r="H45">
            <v>661</v>
          </cell>
          <cell r="I45">
            <v>652</v>
          </cell>
          <cell r="J45">
            <v>642</v>
          </cell>
          <cell r="K45">
            <v>604</v>
          </cell>
          <cell r="L45">
            <v>574</v>
          </cell>
          <cell r="M45">
            <v>539</v>
          </cell>
        </row>
        <row r="46">
          <cell r="C46" t="str">
            <v>Hyndburn</v>
          </cell>
          <cell r="D46" t="str">
            <v>E07000120</v>
          </cell>
          <cell r="E46">
            <v>22</v>
          </cell>
          <cell r="F46">
            <v>23</v>
          </cell>
          <cell r="G46">
            <v>25</v>
          </cell>
          <cell r="H46">
            <v>50</v>
          </cell>
          <cell r="I46">
            <v>59</v>
          </cell>
          <cell r="J46">
            <v>62</v>
          </cell>
          <cell r="K46">
            <v>72</v>
          </cell>
          <cell r="L46">
            <v>78</v>
          </cell>
          <cell r="M46">
            <v>70</v>
          </cell>
        </row>
        <row r="47">
          <cell r="C47" t="str">
            <v>Lancaster</v>
          </cell>
          <cell r="D47" t="str">
            <v>E07000121</v>
          </cell>
          <cell r="E47">
            <v>791</v>
          </cell>
          <cell r="F47">
            <v>755</v>
          </cell>
          <cell r="G47">
            <v>774</v>
          </cell>
          <cell r="H47">
            <v>788</v>
          </cell>
          <cell r="I47">
            <v>735</v>
          </cell>
          <cell r="J47">
            <v>728</v>
          </cell>
          <cell r="K47">
            <v>718</v>
          </cell>
          <cell r="L47">
            <v>668</v>
          </cell>
          <cell r="M47">
            <v>657</v>
          </cell>
        </row>
        <row r="48">
          <cell r="C48" t="str">
            <v>Pendle</v>
          </cell>
          <cell r="D48" t="str">
            <v>E07000122</v>
          </cell>
          <cell r="E48">
            <v>117</v>
          </cell>
          <cell r="F48">
            <v>117</v>
          </cell>
          <cell r="G48">
            <v>117</v>
          </cell>
          <cell r="H48">
            <v>105</v>
          </cell>
          <cell r="I48">
            <v>202</v>
          </cell>
          <cell r="J48">
            <v>178</v>
          </cell>
          <cell r="K48">
            <v>160</v>
          </cell>
          <cell r="L48">
            <v>176</v>
          </cell>
          <cell r="M48">
            <v>172</v>
          </cell>
        </row>
        <row r="49">
          <cell r="C49" t="str">
            <v>Preston</v>
          </cell>
          <cell r="D49" t="str">
            <v>E07000123</v>
          </cell>
          <cell r="E49">
            <v>267</v>
          </cell>
          <cell r="F49">
            <v>301</v>
          </cell>
          <cell r="G49">
            <v>271</v>
          </cell>
          <cell r="H49">
            <v>305</v>
          </cell>
          <cell r="I49">
            <v>279</v>
          </cell>
          <cell r="J49">
            <v>292</v>
          </cell>
          <cell r="K49">
            <v>345</v>
          </cell>
          <cell r="L49">
            <v>302</v>
          </cell>
          <cell r="M49">
            <v>399</v>
          </cell>
        </row>
        <row r="50">
          <cell r="C50" t="str">
            <v>Ribble Valley</v>
          </cell>
          <cell r="D50" t="str">
            <v>E07000124</v>
          </cell>
          <cell r="E50">
            <v>218</v>
          </cell>
          <cell r="F50">
            <v>211</v>
          </cell>
          <cell r="G50">
            <v>206</v>
          </cell>
          <cell r="H50">
            <v>184</v>
          </cell>
          <cell r="I50">
            <v>190</v>
          </cell>
          <cell r="J50">
            <v>195</v>
          </cell>
          <cell r="K50">
            <v>217</v>
          </cell>
          <cell r="L50">
            <v>222</v>
          </cell>
          <cell r="M50">
            <v>225</v>
          </cell>
        </row>
        <row r="51">
          <cell r="C51" t="str">
            <v>Rossendale</v>
          </cell>
          <cell r="D51" t="str">
            <v>E07000125</v>
          </cell>
          <cell r="E51">
            <v>123</v>
          </cell>
          <cell r="F51">
            <v>131</v>
          </cell>
          <cell r="G51">
            <v>135</v>
          </cell>
          <cell r="H51">
            <v>140</v>
          </cell>
          <cell r="I51">
            <v>147</v>
          </cell>
          <cell r="J51">
            <v>158</v>
          </cell>
          <cell r="K51">
            <v>158</v>
          </cell>
          <cell r="L51">
            <v>154</v>
          </cell>
          <cell r="M51">
            <v>155</v>
          </cell>
        </row>
        <row r="52">
          <cell r="C52" t="str">
            <v>South Ribble</v>
          </cell>
          <cell r="D52" t="str">
            <v>E07000126</v>
          </cell>
          <cell r="E52">
            <v>76</v>
          </cell>
          <cell r="F52">
            <v>73</v>
          </cell>
          <cell r="G52">
            <v>79</v>
          </cell>
          <cell r="H52">
            <v>90</v>
          </cell>
          <cell r="I52">
            <v>97</v>
          </cell>
          <cell r="J52">
            <v>95</v>
          </cell>
          <cell r="K52">
            <v>107</v>
          </cell>
          <cell r="L52">
            <v>92</v>
          </cell>
          <cell r="M52">
            <v>80</v>
          </cell>
        </row>
        <row r="53">
          <cell r="C53" t="str">
            <v>West Lancashire</v>
          </cell>
          <cell r="D53" t="str">
            <v>E07000127</v>
          </cell>
          <cell r="E53">
            <v>62</v>
          </cell>
          <cell r="F53">
            <v>63</v>
          </cell>
          <cell r="G53">
            <v>65</v>
          </cell>
          <cell r="H53">
            <v>114</v>
          </cell>
          <cell r="I53">
            <v>84</v>
          </cell>
          <cell r="J53">
            <v>95</v>
          </cell>
          <cell r="K53">
            <v>94</v>
          </cell>
          <cell r="L53">
            <v>98</v>
          </cell>
          <cell r="M53">
            <v>94</v>
          </cell>
        </row>
        <row r="54">
          <cell r="C54" t="str">
            <v>Wyre</v>
          </cell>
          <cell r="D54" t="str">
            <v>E07000128</v>
          </cell>
          <cell r="E54">
            <v>381</v>
          </cell>
          <cell r="F54">
            <v>374</v>
          </cell>
          <cell r="G54">
            <v>390</v>
          </cell>
          <cell r="H54">
            <v>379</v>
          </cell>
          <cell r="I54">
            <v>321</v>
          </cell>
          <cell r="J54">
            <v>268</v>
          </cell>
          <cell r="K54">
            <v>253</v>
          </cell>
          <cell r="L54">
            <v>230</v>
          </cell>
          <cell r="M54">
            <v>200</v>
          </cell>
        </row>
        <row r="55">
          <cell r="C55" t="str">
            <v>Merseyside (Met County)</v>
          </cell>
          <cell r="D55" t="str">
            <v>E11000002</v>
          </cell>
          <cell r="E55">
            <v>1622</v>
          </cell>
          <cell r="F55">
            <v>2087</v>
          </cell>
          <cell r="G55">
            <v>2061</v>
          </cell>
          <cell r="H55">
            <v>2175</v>
          </cell>
          <cell r="I55">
            <v>2025</v>
          </cell>
          <cell r="J55">
            <v>1949</v>
          </cell>
          <cell r="K55">
            <v>1868</v>
          </cell>
          <cell r="L55">
            <v>1810</v>
          </cell>
          <cell r="M55">
            <v>1782</v>
          </cell>
        </row>
        <row r="56">
          <cell r="C56" t="str">
            <v>Knowsley</v>
          </cell>
          <cell r="D56" t="str">
            <v>E08000011</v>
          </cell>
          <cell r="E56">
            <v>26</v>
          </cell>
          <cell r="F56">
            <v>26</v>
          </cell>
          <cell r="G56">
            <v>25</v>
          </cell>
          <cell r="H56">
            <v>41</v>
          </cell>
          <cell r="I56">
            <v>53</v>
          </cell>
          <cell r="J56">
            <v>40</v>
          </cell>
          <cell r="K56">
            <v>45</v>
          </cell>
          <cell r="L56">
            <v>41</v>
          </cell>
          <cell r="M56">
            <v>39</v>
          </cell>
        </row>
        <row r="57">
          <cell r="C57" t="str">
            <v>Liverpool</v>
          </cell>
          <cell r="D57" t="str">
            <v>E08000012</v>
          </cell>
          <cell r="E57">
            <v>254</v>
          </cell>
          <cell r="F57">
            <v>262</v>
          </cell>
          <cell r="G57">
            <v>266</v>
          </cell>
          <cell r="H57">
            <v>251</v>
          </cell>
          <cell r="I57">
            <v>217</v>
          </cell>
          <cell r="J57">
            <v>194</v>
          </cell>
          <cell r="K57">
            <v>180</v>
          </cell>
          <cell r="L57">
            <v>174</v>
          </cell>
          <cell r="M57">
            <v>169</v>
          </cell>
        </row>
        <row r="58">
          <cell r="C58" t="str">
            <v>St Helens</v>
          </cell>
          <cell r="D58" t="str">
            <v>E08000013</v>
          </cell>
          <cell r="E58">
            <v>591</v>
          </cell>
          <cell r="F58">
            <v>626</v>
          </cell>
          <cell r="G58">
            <v>634</v>
          </cell>
          <cell r="H58">
            <v>725</v>
          </cell>
          <cell r="I58">
            <v>695</v>
          </cell>
          <cell r="J58">
            <v>685</v>
          </cell>
          <cell r="K58">
            <v>610</v>
          </cell>
          <cell r="L58">
            <v>595</v>
          </cell>
          <cell r="M58">
            <v>597</v>
          </cell>
        </row>
        <row r="59">
          <cell r="C59" t="str">
            <v>Sefton</v>
          </cell>
          <cell r="D59" t="str">
            <v>E08000014</v>
          </cell>
          <cell r="E59">
            <v>100</v>
          </cell>
          <cell r="F59">
            <v>395</v>
          </cell>
          <cell r="G59">
            <v>407</v>
          </cell>
          <cell r="H59">
            <v>408</v>
          </cell>
          <cell r="I59">
            <v>359</v>
          </cell>
          <cell r="J59">
            <v>363</v>
          </cell>
          <cell r="K59">
            <v>378</v>
          </cell>
          <cell r="L59">
            <v>361</v>
          </cell>
          <cell r="M59">
            <v>373</v>
          </cell>
        </row>
        <row r="60">
          <cell r="C60" t="str">
            <v>Wirral</v>
          </cell>
          <cell r="D60" t="str">
            <v>E08000015</v>
          </cell>
          <cell r="E60">
            <v>651</v>
          </cell>
          <cell r="F60">
            <v>778</v>
          </cell>
          <cell r="G60">
            <v>729</v>
          </cell>
          <cell r="H60">
            <v>750</v>
          </cell>
          <cell r="I60">
            <v>701</v>
          </cell>
          <cell r="J60">
            <v>667</v>
          </cell>
          <cell r="K60">
            <v>655</v>
          </cell>
          <cell r="L60">
            <v>639</v>
          </cell>
          <cell r="M60">
            <v>604</v>
          </cell>
        </row>
        <row r="61">
          <cell r="C61" t="str">
            <v>Yorkshire and the Humber</v>
          </cell>
          <cell r="D61" t="str">
            <v>E12000003</v>
          </cell>
          <cell r="E61">
            <v>18044</v>
          </cell>
          <cell r="F61">
            <v>19030</v>
          </cell>
          <cell r="G61">
            <v>18833</v>
          </cell>
          <cell r="H61">
            <v>18918</v>
          </cell>
          <cell r="I61">
            <v>18516</v>
          </cell>
          <cell r="J61">
            <v>18723</v>
          </cell>
          <cell r="K61">
            <v>18990</v>
          </cell>
          <cell r="L61">
            <v>19436</v>
          </cell>
          <cell r="M61">
            <v>19122</v>
          </cell>
        </row>
        <row r="62">
          <cell r="C62" t="str">
            <v>East Riding of Yorkshire UA</v>
          </cell>
          <cell r="D62" t="str">
            <v>E06000011</v>
          </cell>
          <cell r="E62">
            <v>1627</v>
          </cell>
          <cell r="F62">
            <v>1616</v>
          </cell>
          <cell r="G62">
            <v>1618</v>
          </cell>
          <cell r="H62">
            <v>1754</v>
          </cell>
          <cell r="I62">
            <v>1813</v>
          </cell>
          <cell r="J62">
            <v>1840</v>
          </cell>
          <cell r="K62">
            <v>1806</v>
          </cell>
          <cell r="L62">
            <v>1834</v>
          </cell>
          <cell r="M62">
            <v>1809</v>
          </cell>
        </row>
        <row r="63">
          <cell r="C63" t="str">
            <v>Kingston upon Hull, City of UA</v>
          </cell>
          <cell r="D63" t="str">
            <v>E06000010</v>
          </cell>
          <cell r="E63">
            <v>221</v>
          </cell>
          <cell r="F63">
            <v>292</v>
          </cell>
          <cell r="G63">
            <v>303</v>
          </cell>
          <cell r="H63">
            <v>276</v>
          </cell>
          <cell r="I63">
            <v>211</v>
          </cell>
          <cell r="J63">
            <v>268</v>
          </cell>
          <cell r="K63">
            <v>283</v>
          </cell>
          <cell r="L63">
            <v>278</v>
          </cell>
          <cell r="M63">
            <v>249</v>
          </cell>
        </row>
        <row r="64">
          <cell r="C64" t="str">
            <v>North East Lincolnshire UA</v>
          </cell>
          <cell r="D64" t="str">
            <v>E06000012</v>
          </cell>
          <cell r="E64">
            <v>373</v>
          </cell>
          <cell r="F64">
            <v>388</v>
          </cell>
          <cell r="G64">
            <v>388</v>
          </cell>
          <cell r="H64">
            <v>367</v>
          </cell>
          <cell r="I64">
            <v>355</v>
          </cell>
          <cell r="J64">
            <v>334</v>
          </cell>
          <cell r="K64">
            <v>332</v>
          </cell>
          <cell r="L64">
            <v>323</v>
          </cell>
          <cell r="M64">
            <v>323</v>
          </cell>
        </row>
        <row r="65">
          <cell r="C65" t="str">
            <v>North Lincolnshire UA</v>
          </cell>
          <cell r="D65" t="str">
            <v>E06000013</v>
          </cell>
          <cell r="E65">
            <v>519</v>
          </cell>
          <cell r="F65">
            <v>492</v>
          </cell>
          <cell r="G65">
            <v>485</v>
          </cell>
          <cell r="H65">
            <v>487</v>
          </cell>
          <cell r="I65">
            <v>477</v>
          </cell>
          <cell r="J65">
            <v>518</v>
          </cell>
          <cell r="K65">
            <v>445</v>
          </cell>
          <cell r="L65">
            <v>386</v>
          </cell>
          <cell r="M65">
            <v>351</v>
          </cell>
        </row>
        <row r="66">
          <cell r="C66" t="str">
            <v>York UA</v>
          </cell>
          <cell r="D66" t="str">
            <v>E06000014</v>
          </cell>
          <cell r="E66">
            <v>671</v>
          </cell>
          <cell r="F66">
            <v>694</v>
          </cell>
          <cell r="G66">
            <v>677</v>
          </cell>
          <cell r="H66">
            <v>580</v>
          </cell>
          <cell r="I66">
            <v>492</v>
          </cell>
          <cell r="J66">
            <v>441</v>
          </cell>
          <cell r="K66">
            <v>490</v>
          </cell>
          <cell r="L66">
            <v>365</v>
          </cell>
          <cell r="M66">
            <v>345</v>
          </cell>
        </row>
        <row r="67">
          <cell r="C67" t="str">
            <v>North Yorkshire</v>
          </cell>
          <cell r="D67" t="str">
            <v>E10000023</v>
          </cell>
          <cell r="E67">
            <v>7595</v>
          </cell>
          <cell r="F67">
            <v>7760</v>
          </cell>
          <cell r="G67">
            <v>7812</v>
          </cell>
          <cell r="H67">
            <v>7904</v>
          </cell>
          <cell r="I67">
            <v>7851</v>
          </cell>
          <cell r="J67">
            <v>7739</v>
          </cell>
          <cell r="K67">
            <v>7868</v>
          </cell>
          <cell r="L67">
            <v>7970</v>
          </cell>
          <cell r="M67">
            <v>7827</v>
          </cell>
        </row>
        <row r="68">
          <cell r="C68" t="str">
            <v>Craven</v>
          </cell>
          <cell r="D68" t="str">
            <v>E07000163</v>
          </cell>
          <cell r="E68">
            <v>720</v>
          </cell>
          <cell r="F68">
            <v>724</v>
          </cell>
          <cell r="G68">
            <v>711</v>
          </cell>
          <cell r="H68">
            <v>634</v>
          </cell>
          <cell r="I68">
            <v>624</v>
          </cell>
          <cell r="J68">
            <v>634</v>
          </cell>
          <cell r="K68">
            <v>724</v>
          </cell>
          <cell r="L68">
            <v>777</v>
          </cell>
          <cell r="M68">
            <v>599</v>
          </cell>
        </row>
        <row r="69">
          <cell r="C69" t="str">
            <v>Hambleton</v>
          </cell>
          <cell r="D69" t="str">
            <v>E07000164</v>
          </cell>
          <cell r="E69">
            <v>409</v>
          </cell>
          <cell r="F69">
            <v>399</v>
          </cell>
          <cell r="G69">
            <v>399</v>
          </cell>
          <cell r="H69">
            <v>434</v>
          </cell>
          <cell r="I69">
            <v>413</v>
          </cell>
          <cell r="J69">
            <v>410</v>
          </cell>
          <cell r="K69">
            <v>413</v>
          </cell>
          <cell r="L69">
            <v>464</v>
          </cell>
          <cell r="M69">
            <v>509</v>
          </cell>
        </row>
        <row r="70">
          <cell r="C70" t="str">
            <v>Harrogate</v>
          </cell>
          <cell r="D70" t="str">
            <v>E07000165</v>
          </cell>
          <cell r="E70">
            <v>697</v>
          </cell>
          <cell r="F70">
            <v>686</v>
          </cell>
          <cell r="G70">
            <v>697</v>
          </cell>
          <cell r="H70">
            <v>663</v>
          </cell>
          <cell r="I70">
            <v>696</v>
          </cell>
          <cell r="J70">
            <v>676</v>
          </cell>
          <cell r="K70">
            <v>694</v>
          </cell>
          <cell r="L70">
            <v>708</v>
          </cell>
          <cell r="M70">
            <v>742</v>
          </cell>
        </row>
        <row r="71">
          <cell r="C71" t="str">
            <v>Richmondshire</v>
          </cell>
          <cell r="D71" t="str">
            <v>E07000166</v>
          </cell>
          <cell r="E71">
            <v>894</v>
          </cell>
          <cell r="F71">
            <v>936</v>
          </cell>
          <cell r="G71">
            <v>942</v>
          </cell>
          <cell r="H71">
            <v>1004</v>
          </cell>
          <cell r="I71">
            <v>1009</v>
          </cell>
          <cell r="J71">
            <v>990</v>
          </cell>
          <cell r="K71">
            <v>1008</v>
          </cell>
          <cell r="L71">
            <v>1014</v>
          </cell>
          <cell r="M71">
            <v>981</v>
          </cell>
        </row>
        <row r="72">
          <cell r="C72" t="str">
            <v>Ryedale</v>
          </cell>
          <cell r="D72" t="str">
            <v>E07000167</v>
          </cell>
          <cell r="E72">
            <v>764</v>
          </cell>
          <cell r="F72">
            <v>804</v>
          </cell>
          <cell r="G72">
            <v>805</v>
          </cell>
          <cell r="H72">
            <v>795</v>
          </cell>
          <cell r="I72">
            <v>799</v>
          </cell>
          <cell r="J72">
            <v>812</v>
          </cell>
          <cell r="K72">
            <v>818</v>
          </cell>
          <cell r="L72">
            <v>805</v>
          </cell>
          <cell r="M72">
            <v>787</v>
          </cell>
        </row>
        <row r="73">
          <cell r="C73" t="str">
            <v>Scarborough</v>
          </cell>
          <cell r="D73" t="str">
            <v>E07000168</v>
          </cell>
          <cell r="E73">
            <v>3979</v>
          </cell>
          <cell r="F73">
            <v>4067</v>
          </cell>
          <cell r="G73">
            <v>4114</v>
          </cell>
          <cell r="H73">
            <v>4237</v>
          </cell>
          <cell r="I73">
            <v>4159</v>
          </cell>
          <cell r="J73">
            <v>4058</v>
          </cell>
          <cell r="K73">
            <v>4054</v>
          </cell>
          <cell r="L73">
            <v>4059</v>
          </cell>
          <cell r="M73">
            <v>4056</v>
          </cell>
        </row>
        <row r="74">
          <cell r="C74" t="str">
            <v>Selby</v>
          </cell>
          <cell r="D74" t="str">
            <v>E07000169</v>
          </cell>
          <cell r="E74">
            <v>132</v>
          </cell>
          <cell r="F74">
            <v>144</v>
          </cell>
          <cell r="G74">
            <v>144</v>
          </cell>
          <cell r="H74">
            <v>137</v>
          </cell>
          <cell r="I74">
            <v>151</v>
          </cell>
          <cell r="J74">
            <v>159</v>
          </cell>
          <cell r="K74">
            <v>157</v>
          </cell>
          <cell r="L74">
            <v>143</v>
          </cell>
          <cell r="M74">
            <v>153</v>
          </cell>
        </row>
        <row r="75">
          <cell r="C75" t="str">
            <v>South Yorkshire (Met County)</v>
          </cell>
          <cell r="D75" t="str">
            <v>E11000003</v>
          </cell>
          <cell r="E75">
            <v>2424</v>
          </cell>
          <cell r="F75">
            <v>2562</v>
          </cell>
          <cell r="G75">
            <v>2634</v>
          </cell>
          <cell r="H75">
            <v>2654</v>
          </cell>
          <cell r="I75">
            <v>2565</v>
          </cell>
          <cell r="J75">
            <v>2147</v>
          </cell>
          <cell r="K75">
            <v>2002</v>
          </cell>
          <cell r="L75">
            <v>2049</v>
          </cell>
          <cell r="M75">
            <v>2010</v>
          </cell>
        </row>
        <row r="76">
          <cell r="C76" t="str">
            <v>Barnsley</v>
          </cell>
          <cell r="D76" t="str">
            <v>E08000016</v>
          </cell>
          <cell r="E76">
            <v>125</v>
          </cell>
          <cell r="F76">
            <v>130</v>
          </cell>
          <cell r="G76">
            <v>124</v>
          </cell>
          <cell r="H76">
            <v>93</v>
          </cell>
          <cell r="I76">
            <v>81</v>
          </cell>
          <cell r="J76">
            <v>68</v>
          </cell>
          <cell r="K76">
            <v>64</v>
          </cell>
          <cell r="L76">
            <v>59</v>
          </cell>
          <cell r="M76">
            <v>71</v>
          </cell>
        </row>
        <row r="77">
          <cell r="C77" t="str">
            <v>Doncaster</v>
          </cell>
          <cell r="D77" t="str">
            <v>E08000017</v>
          </cell>
          <cell r="E77">
            <v>599</v>
          </cell>
          <cell r="F77">
            <v>529</v>
          </cell>
          <cell r="G77">
            <v>534</v>
          </cell>
          <cell r="H77">
            <v>544</v>
          </cell>
          <cell r="I77">
            <v>492</v>
          </cell>
          <cell r="J77">
            <v>519</v>
          </cell>
          <cell r="K77">
            <v>532</v>
          </cell>
          <cell r="L77">
            <v>492</v>
          </cell>
          <cell r="M77">
            <v>498</v>
          </cell>
        </row>
        <row r="78">
          <cell r="C78" t="str">
            <v>Rotherham</v>
          </cell>
          <cell r="D78" t="str">
            <v>E08000018</v>
          </cell>
          <cell r="E78">
            <v>426</v>
          </cell>
          <cell r="F78">
            <v>434</v>
          </cell>
          <cell r="G78">
            <v>409</v>
          </cell>
          <cell r="H78">
            <v>493</v>
          </cell>
          <cell r="I78">
            <v>432</v>
          </cell>
          <cell r="J78">
            <v>412</v>
          </cell>
          <cell r="K78">
            <v>426</v>
          </cell>
          <cell r="L78">
            <v>487</v>
          </cell>
          <cell r="M78">
            <v>424</v>
          </cell>
        </row>
        <row r="79">
          <cell r="C79" t="str">
            <v>Sheffield</v>
          </cell>
          <cell r="D79" t="str">
            <v>E08000019</v>
          </cell>
          <cell r="E79">
            <v>1274</v>
          </cell>
          <cell r="F79">
            <v>1469</v>
          </cell>
          <cell r="G79">
            <v>1567</v>
          </cell>
          <cell r="H79">
            <v>1524</v>
          </cell>
          <cell r="I79">
            <v>1560</v>
          </cell>
          <cell r="J79">
            <v>1148</v>
          </cell>
          <cell r="K79">
            <v>980</v>
          </cell>
          <cell r="L79">
            <v>1011</v>
          </cell>
          <cell r="M79">
            <v>1017</v>
          </cell>
        </row>
        <row r="80">
          <cell r="C80" t="str">
            <v>West Yorkshire (Met County)</v>
          </cell>
          <cell r="D80" t="str">
            <v>E11000006</v>
          </cell>
          <cell r="E80">
            <v>4614</v>
          </cell>
          <cell r="F80">
            <v>5226</v>
          </cell>
          <cell r="G80">
            <v>4916</v>
          </cell>
          <cell r="H80">
            <v>4896</v>
          </cell>
          <cell r="I80">
            <v>4752</v>
          </cell>
          <cell r="J80">
            <v>5436</v>
          </cell>
          <cell r="K80">
            <v>5764</v>
          </cell>
          <cell r="L80">
            <v>6231</v>
          </cell>
          <cell r="M80">
            <v>6208</v>
          </cell>
        </row>
        <row r="81">
          <cell r="C81" t="str">
            <v>Bradford</v>
          </cell>
          <cell r="D81" t="str">
            <v>E08000032</v>
          </cell>
          <cell r="E81">
            <v>916</v>
          </cell>
          <cell r="F81">
            <v>1020</v>
          </cell>
          <cell r="G81">
            <v>853</v>
          </cell>
          <cell r="H81">
            <v>947</v>
          </cell>
          <cell r="I81">
            <v>1131</v>
          </cell>
          <cell r="J81">
            <v>1514</v>
          </cell>
          <cell r="K81">
            <v>1809</v>
          </cell>
          <cell r="L81">
            <v>2018</v>
          </cell>
          <cell r="M81">
            <v>1986</v>
          </cell>
        </row>
        <row r="82">
          <cell r="C82" t="str">
            <v>Calderdale</v>
          </cell>
          <cell r="D82" t="str">
            <v>E08000033</v>
          </cell>
          <cell r="E82">
            <v>230</v>
          </cell>
          <cell r="F82">
            <v>480</v>
          </cell>
          <cell r="G82">
            <v>488</v>
          </cell>
          <cell r="H82">
            <v>358</v>
          </cell>
          <cell r="I82">
            <v>294</v>
          </cell>
          <cell r="J82">
            <v>463</v>
          </cell>
          <cell r="K82">
            <v>474</v>
          </cell>
          <cell r="L82">
            <v>501</v>
          </cell>
          <cell r="M82">
            <v>497</v>
          </cell>
        </row>
        <row r="83">
          <cell r="C83" t="str">
            <v>Kirklees</v>
          </cell>
          <cell r="D83" t="str">
            <v>E08000034</v>
          </cell>
          <cell r="E83">
            <v>1127</v>
          </cell>
          <cell r="F83">
            <v>1060</v>
          </cell>
          <cell r="G83">
            <v>1043</v>
          </cell>
          <cell r="H83">
            <v>913</v>
          </cell>
          <cell r="I83">
            <v>838</v>
          </cell>
          <cell r="J83">
            <v>861</v>
          </cell>
          <cell r="K83">
            <v>905</v>
          </cell>
          <cell r="L83">
            <v>871</v>
          </cell>
          <cell r="M83">
            <v>904</v>
          </cell>
        </row>
        <row r="84">
          <cell r="C84" t="str">
            <v>Leeds</v>
          </cell>
          <cell r="D84" t="str">
            <v>E08000035</v>
          </cell>
          <cell r="E84">
            <v>2194</v>
          </cell>
          <cell r="F84">
            <v>2075</v>
          </cell>
          <cell r="G84">
            <v>2027</v>
          </cell>
          <cell r="H84">
            <v>2204</v>
          </cell>
          <cell r="I84">
            <v>1970</v>
          </cell>
          <cell r="J84">
            <v>2038</v>
          </cell>
          <cell r="K84">
            <v>1954</v>
          </cell>
          <cell r="L84">
            <v>2197</v>
          </cell>
          <cell r="M84">
            <v>2157</v>
          </cell>
        </row>
        <row r="85">
          <cell r="C85" t="str">
            <v>Wakefield</v>
          </cell>
          <cell r="D85" t="str">
            <v>E08000036</v>
          </cell>
          <cell r="E85">
            <v>147</v>
          </cell>
          <cell r="F85">
            <v>591</v>
          </cell>
          <cell r="G85">
            <v>505</v>
          </cell>
          <cell r="H85">
            <v>474</v>
          </cell>
          <cell r="I85">
            <v>519</v>
          </cell>
          <cell r="J85">
            <v>560</v>
          </cell>
          <cell r="K85">
            <v>622</v>
          </cell>
          <cell r="L85">
            <v>644</v>
          </cell>
          <cell r="M85">
            <v>664</v>
          </cell>
        </row>
        <row r="86">
          <cell r="C86" t="str">
            <v>East Midlands</v>
          </cell>
          <cell r="D86" t="str">
            <v>E12000004</v>
          </cell>
          <cell r="E86">
            <v>11485</v>
          </cell>
          <cell r="F86">
            <v>10947</v>
          </cell>
          <cell r="G86">
            <v>10769</v>
          </cell>
          <cell r="H86">
            <v>10331</v>
          </cell>
          <cell r="I86">
            <v>9927</v>
          </cell>
          <cell r="J86">
            <v>9912</v>
          </cell>
          <cell r="K86">
            <v>10117</v>
          </cell>
          <cell r="L86">
            <v>10177</v>
          </cell>
          <cell r="M86">
            <v>10785</v>
          </cell>
        </row>
        <row r="87">
          <cell r="C87" t="str">
            <v>Derby UA</v>
          </cell>
          <cell r="D87" t="str">
            <v>E06000015</v>
          </cell>
          <cell r="E87">
            <v>59</v>
          </cell>
          <cell r="F87">
            <v>134</v>
          </cell>
          <cell r="G87">
            <v>143</v>
          </cell>
          <cell r="H87">
            <v>143</v>
          </cell>
          <cell r="I87">
            <v>125</v>
          </cell>
          <cell r="J87">
            <v>141</v>
          </cell>
          <cell r="K87">
            <v>123</v>
          </cell>
          <cell r="L87">
            <v>123</v>
          </cell>
          <cell r="M87">
            <v>127</v>
          </cell>
        </row>
        <row r="88">
          <cell r="C88" t="str">
            <v>Leicester UA</v>
          </cell>
          <cell r="D88" t="str">
            <v>E06000016</v>
          </cell>
          <cell r="E88">
            <v>1189</v>
          </cell>
          <cell r="F88">
            <v>917</v>
          </cell>
          <cell r="G88">
            <v>926</v>
          </cell>
          <cell r="H88">
            <v>894</v>
          </cell>
          <cell r="I88">
            <v>964</v>
          </cell>
          <cell r="J88">
            <v>924</v>
          </cell>
          <cell r="K88">
            <v>1001</v>
          </cell>
          <cell r="L88">
            <v>1059</v>
          </cell>
          <cell r="M88">
            <v>1570</v>
          </cell>
        </row>
        <row r="89">
          <cell r="C89" t="str">
            <v>Nottingham UA</v>
          </cell>
          <cell r="D89" t="str">
            <v>E06000018</v>
          </cell>
          <cell r="E89">
            <v>891</v>
          </cell>
          <cell r="F89">
            <v>917</v>
          </cell>
          <cell r="G89">
            <v>946</v>
          </cell>
          <cell r="H89">
            <v>578</v>
          </cell>
          <cell r="I89">
            <v>523</v>
          </cell>
          <cell r="J89">
            <v>417</v>
          </cell>
          <cell r="K89">
            <v>372</v>
          </cell>
          <cell r="L89">
            <v>354</v>
          </cell>
          <cell r="M89">
            <v>355</v>
          </cell>
        </row>
        <row r="90">
          <cell r="C90" t="str">
            <v>Rutland UA</v>
          </cell>
          <cell r="D90" t="str">
            <v>E06000017</v>
          </cell>
          <cell r="E90">
            <v>151</v>
          </cell>
          <cell r="F90">
            <v>161</v>
          </cell>
          <cell r="G90">
            <v>151</v>
          </cell>
          <cell r="H90">
            <v>152</v>
          </cell>
          <cell r="I90">
            <v>165</v>
          </cell>
          <cell r="J90">
            <v>166</v>
          </cell>
          <cell r="K90">
            <v>161</v>
          </cell>
          <cell r="L90">
            <v>161</v>
          </cell>
          <cell r="M90">
            <v>166</v>
          </cell>
        </row>
        <row r="91">
          <cell r="C91" t="str">
            <v>Derbyshire</v>
          </cell>
          <cell r="D91" t="str">
            <v>E10000007</v>
          </cell>
          <cell r="E91">
            <v>2345</v>
          </cell>
          <cell r="F91">
            <v>2375</v>
          </cell>
          <cell r="G91">
            <v>2381</v>
          </cell>
          <cell r="H91">
            <v>2335</v>
          </cell>
          <cell r="I91">
            <v>2275</v>
          </cell>
          <cell r="J91">
            <v>2267</v>
          </cell>
          <cell r="K91">
            <v>2316</v>
          </cell>
          <cell r="L91">
            <v>2318</v>
          </cell>
          <cell r="M91">
            <v>2394</v>
          </cell>
        </row>
        <row r="92">
          <cell r="C92" t="str">
            <v>Amber Valley</v>
          </cell>
          <cell r="D92" t="str">
            <v>E07000032</v>
          </cell>
          <cell r="E92">
            <v>274</v>
          </cell>
          <cell r="F92">
            <v>298</v>
          </cell>
          <cell r="G92">
            <v>286</v>
          </cell>
          <cell r="H92">
            <v>300</v>
          </cell>
          <cell r="I92">
            <v>290</v>
          </cell>
          <cell r="J92">
            <v>288</v>
          </cell>
          <cell r="K92">
            <v>296</v>
          </cell>
          <cell r="L92">
            <v>275</v>
          </cell>
          <cell r="M92">
            <v>262</v>
          </cell>
        </row>
        <row r="93">
          <cell r="C93" t="str">
            <v>Bolsover</v>
          </cell>
          <cell r="D93" t="str">
            <v>E07000033</v>
          </cell>
          <cell r="E93">
            <v>28</v>
          </cell>
          <cell r="F93">
            <v>30</v>
          </cell>
          <cell r="G93">
            <v>34</v>
          </cell>
          <cell r="H93">
            <v>76</v>
          </cell>
          <cell r="I93">
            <v>79</v>
          </cell>
          <cell r="J93">
            <v>108</v>
          </cell>
          <cell r="K93">
            <v>113</v>
          </cell>
          <cell r="L93">
            <v>132</v>
          </cell>
          <cell r="M93">
            <v>140</v>
          </cell>
        </row>
        <row r="94">
          <cell r="C94" t="str">
            <v>Chesterfield</v>
          </cell>
          <cell r="D94" t="str">
            <v>E07000034</v>
          </cell>
          <cell r="E94">
            <v>299</v>
          </cell>
          <cell r="F94">
            <v>306</v>
          </cell>
          <cell r="G94">
            <v>257</v>
          </cell>
          <cell r="H94">
            <v>209</v>
          </cell>
          <cell r="I94">
            <v>209</v>
          </cell>
          <cell r="J94">
            <v>160</v>
          </cell>
          <cell r="K94">
            <v>168</v>
          </cell>
          <cell r="L94">
            <v>159</v>
          </cell>
          <cell r="M94">
            <v>171</v>
          </cell>
        </row>
        <row r="95">
          <cell r="C95" t="str">
            <v>Derbyshire Dales</v>
          </cell>
          <cell r="D95" t="str">
            <v>E07000035</v>
          </cell>
          <cell r="E95">
            <v>983</v>
          </cell>
          <cell r="F95">
            <v>972</v>
          </cell>
          <cell r="G95">
            <v>1019</v>
          </cell>
          <cell r="H95">
            <v>991</v>
          </cell>
          <cell r="I95">
            <v>961</v>
          </cell>
          <cell r="J95">
            <v>947</v>
          </cell>
          <cell r="K95">
            <v>974</v>
          </cell>
          <cell r="L95">
            <v>994</v>
          </cell>
          <cell r="M95">
            <v>1025</v>
          </cell>
        </row>
        <row r="96">
          <cell r="C96" t="str">
            <v>Erewash</v>
          </cell>
          <cell r="D96" t="str">
            <v>E07000036</v>
          </cell>
          <cell r="E96">
            <v>74</v>
          </cell>
          <cell r="F96">
            <v>71</v>
          </cell>
          <cell r="G96">
            <v>103</v>
          </cell>
          <cell r="H96">
            <v>84</v>
          </cell>
          <cell r="I96">
            <v>89</v>
          </cell>
          <cell r="J96">
            <v>98</v>
          </cell>
          <cell r="K96">
            <v>90</v>
          </cell>
          <cell r="L96">
            <v>97</v>
          </cell>
          <cell r="M96">
            <v>109</v>
          </cell>
        </row>
        <row r="97">
          <cell r="C97" t="str">
            <v>High Peak</v>
          </cell>
          <cell r="D97" t="str">
            <v>E07000037</v>
          </cell>
          <cell r="E97">
            <v>329</v>
          </cell>
          <cell r="F97">
            <v>349</v>
          </cell>
          <cell r="G97">
            <v>356</v>
          </cell>
          <cell r="H97">
            <v>321</v>
          </cell>
          <cell r="I97">
            <v>303</v>
          </cell>
          <cell r="J97">
            <v>287</v>
          </cell>
          <cell r="K97">
            <v>323</v>
          </cell>
          <cell r="L97">
            <v>290</v>
          </cell>
          <cell r="M97">
            <v>312</v>
          </cell>
        </row>
        <row r="98">
          <cell r="C98" t="str">
            <v>North East Derbyshire</v>
          </cell>
          <cell r="D98" t="str">
            <v>E07000038</v>
          </cell>
          <cell r="E98">
            <v>167</v>
          </cell>
          <cell r="F98">
            <v>171</v>
          </cell>
          <cell r="G98">
            <v>159</v>
          </cell>
          <cell r="H98">
            <v>145</v>
          </cell>
          <cell r="I98">
            <v>160</v>
          </cell>
          <cell r="J98">
            <v>193</v>
          </cell>
          <cell r="K98">
            <v>161</v>
          </cell>
          <cell r="L98">
            <v>176</v>
          </cell>
          <cell r="M98">
            <v>190</v>
          </cell>
        </row>
        <row r="99">
          <cell r="C99" t="str">
            <v>South Derbyshire</v>
          </cell>
          <cell r="D99" t="str">
            <v>E07000039</v>
          </cell>
          <cell r="E99">
            <v>191</v>
          </cell>
          <cell r="F99">
            <v>178</v>
          </cell>
          <cell r="G99">
            <v>167</v>
          </cell>
          <cell r="H99">
            <v>209</v>
          </cell>
          <cell r="I99">
            <v>184</v>
          </cell>
          <cell r="J99">
            <v>186</v>
          </cell>
          <cell r="K99">
            <v>191</v>
          </cell>
          <cell r="L99">
            <v>195</v>
          </cell>
          <cell r="M99">
            <v>185</v>
          </cell>
        </row>
        <row r="100">
          <cell r="C100" t="str">
            <v xml:space="preserve">Leicestershire </v>
          </cell>
          <cell r="D100" t="str">
            <v>E10000018</v>
          </cell>
          <cell r="E100">
            <v>1623</v>
          </cell>
          <cell r="F100">
            <v>1467</v>
          </cell>
          <cell r="G100">
            <v>1318</v>
          </cell>
          <cell r="H100">
            <v>1254</v>
          </cell>
          <cell r="I100">
            <v>1147</v>
          </cell>
          <cell r="J100">
            <v>1099</v>
          </cell>
          <cell r="K100">
            <v>1110</v>
          </cell>
          <cell r="L100">
            <v>1226</v>
          </cell>
          <cell r="M100">
            <v>1142</v>
          </cell>
        </row>
        <row r="101">
          <cell r="C101" t="str">
            <v>Blaby</v>
          </cell>
          <cell r="D101" t="str">
            <v>E07000129</v>
          </cell>
          <cell r="E101">
            <v>82</v>
          </cell>
          <cell r="F101">
            <v>108</v>
          </cell>
          <cell r="G101">
            <v>87</v>
          </cell>
          <cell r="H101">
            <v>83</v>
          </cell>
          <cell r="I101">
            <v>88</v>
          </cell>
          <cell r="J101">
            <v>84</v>
          </cell>
          <cell r="K101">
            <v>93</v>
          </cell>
          <cell r="L101">
            <v>118</v>
          </cell>
          <cell r="M101">
            <v>139</v>
          </cell>
        </row>
        <row r="102">
          <cell r="C102" t="str">
            <v>Charnwood</v>
          </cell>
          <cell r="D102" t="str">
            <v>E07000130</v>
          </cell>
          <cell r="E102">
            <v>880</v>
          </cell>
          <cell r="F102">
            <v>708</v>
          </cell>
          <cell r="G102">
            <v>601</v>
          </cell>
          <cell r="H102">
            <v>571</v>
          </cell>
          <cell r="I102">
            <v>469</v>
          </cell>
          <cell r="J102">
            <v>464</v>
          </cell>
          <cell r="K102">
            <v>432</v>
          </cell>
          <cell r="L102">
            <v>510</v>
          </cell>
          <cell r="M102">
            <v>439</v>
          </cell>
        </row>
        <row r="103">
          <cell r="C103" t="str">
            <v>Harborough</v>
          </cell>
          <cell r="D103" t="str">
            <v>E07000131</v>
          </cell>
          <cell r="E103">
            <v>181</v>
          </cell>
          <cell r="F103">
            <v>173</v>
          </cell>
          <cell r="G103">
            <v>175</v>
          </cell>
          <cell r="H103">
            <v>164</v>
          </cell>
          <cell r="I103">
            <v>169</v>
          </cell>
          <cell r="J103">
            <v>183</v>
          </cell>
          <cell r="K103">
            <v>189</v>
          </cell>
          <cell r="L103">
            <v>208</v>
          </cell>
          <cell r="M103">
            <v>176</v>
          </cell>
        </row>
        <row r="104">
          <cell r="C104" t="str">
            <v>Hinckley and Bosworth</v>
          </cell>
          <cell r="D104" t="str">
            <v>E07000132</v>
          </cell>
          <cell r="E104">
            <v>213</v>
          </cell>
          <cell r="F104">
            <v>217</v>
          </cell>
          <cell r="G104">
            <v>191</v>
          </cell>
          <cell r="H104">
            <v>154</v>
          </cell>
          <cell r="I104">
            <v>141</v>
          </cell>
          <cell r="J104">
            <v>118</v>
          </cell>
          <cell r="K104">
            <v>141</v>
          </cell>
          <cell r="L104">
            <v>139</v>
          </cell>
          <cell r="M104">
            <v>131</v>
          </cell>
        </row>
        <row r="105">
          <cell r="C105" t="str">
            <v>Melton</v>
          </cell>
          <cell r="D105" t="str">
            <v>E07000133</v>
          </cell>
          <cell r="E105">
            <v>74</v>
          </cell>
          <cell r="F105">
            <v>66</v>
          </cell>
          <cell r="G105">
            <v>64</v>
          </cell>
          <cell r="H105">
            <v>67</v>
          </cell>
          <cell r="I105">
            <v>62</v>
          </cell>
          <cell r="J105">
            <v>51</v>
          </cell>
          <cell r="K105">
            <v>55</v>
          </cell>
          <cell r="L105">
            <v>48</v>
          </cell>
          <cell r="M105">
            <v>45</v>
          </cell>
        </row>
        <row r="106">
          <cell r="C106" t="str">
            <v>North West Leicestershire</v>
          </cell>
          <cell r="D106" t="str">
            <v>E07000134</v>
          </cell>
          <cell r="E106">
            <v>110</v>
          </cell>
          <cell r="F106">
            <v>101</v>
          </cell>
          <cell r="G106">
            <v>106</v>
          </cell>
          <cell r="H106">
            <v>124</v>
          </cell>
          <cell r="I106">
            <v>151</v>
          </cell>
          <cell r="J106">
            <v>140</v>
          </cell>
          <cell r="K106">
            <v>139</v>
          </cell>
          <cell r="L106">
            <v>154</v>
          </cell>
          <cell r="M106">
            <v>165</v>
          </cell>
        </row>
        <row r="107">
          <cell r="C107" t="str">
            <v>Oadby and Wigston</v>
          </cell>
          <cell r="D107" t="str">
            <v>E07000135</v>
          </cell>
          <cell r="E107">
            <v>83</v>
          </cell>
          <cell r="F107">
            <v>94</v>
          </cell>
          <cell r="G107">
            <v>94</v>
          </cell>
          <cell r="H107">
            <v>91</v>
          </cell>
          <cell r="I107">
            <v>67</v>
          </cell>
          <cell r="J107">
            <v>59</v>
          </cell>
          <cell r="K107">
            <v>61</v>
          </cell>
          <cell r="L107">
            <v>49</v>
          </cell>
          <cell r="M107">
            <v>47</v>
          </cell>
        </row>
        <row r="108">
          <cell r="C108" t="str">
            <v>Lincolnshire</v>
          </cell>
          <cell r="D108" t="str">
            <v>E10000019</v>
          </cell>
          <cell r="E108">
            <v>2557</v>
          </cell>
          <cell r="F108">
            <v>2490</v>
          </cell>
          <cell r="G108">
            <v>2533</v>
          </cell>
          <cell r="H108">
            <v>2724</v>
          </cell>
          <cell r="I108">
            <v>2679</v>
          </cell>
          <cell r="J108">
            <v>2851</v>
          </cell>
          <cell r="K108">
            <v>2948</v>
          </cell>
          <cell r="L108">
            <v>2899</v>
          </cell>
          <cell r="M108">
            <v>2838</v>
          </cell>
        </row>
        <row r="109">
          <cell r="C109" t="str">
            <v>Boston</v>
          </cell>
          <cell r="D109" t="str">
            <v>E07000136</v>
          </cell>
          <cell r="E109">
            <v>68</v>
          </cell>
          <cell r="F109">
            <v>83</v>
          </cell>
          <cell r="G109">
            <v>92</v>
          </cell>
          <cell r="H109">
            <v>95</v>
          </cell>
          <cell r="I109">
            <v>87</v>
          </cell>
          <cell r="J109">
            <v>87</v>
          </cell>
          <cell r="K109">
            <v>78</v>
          </cell>
          <cell r="L109">
            <v>69</v>
          </cell>
          <cell r="M109">
            <v>65</v>
          </cell>
        </row>
        <row r="110">
          <cell r="C110" t="str">
            <v>East Lindsey</v>
          </cell>
          <cell r="D110" t="str">
            <v>E07000137</v>
          </cell>
          <cell r="E110">
            <v>1525</v>
          </cell>
          <cell r="F110">
            <v>1465</v>
          </cell>
          <cell r="G110">
            <v>1435</v>
          </cell>
          <cell r="H110">
            <v>1525</v>
          </cell>
          <cell r="I110">
            <v>1514</v>
          </cell>
          <cell r="J110">
            <v>1522</v>
          </cell>
          <cell r="K110">
            <v>1473</v>
          </cell>
          <cell r="L110">
            <v>1454</v>
          </cell>
          <cell r="M110">
            <v>1371</v>
          </cell>
        </row>
        <row r="111">
          <cell r="C111" t="str">
            <v>Lincoln</v>
          </cell>
          <cell r="D111" t="str">
            <v>E07000138</v>
          </cell>
          <cell r="E111">
            <v>143</v>
          </cell>
          <cell r="F111">
            <v>140</v>
          </cell>
          <cell r="G111">
            <v>177</v>
          </cell>
          <cell r="H111">
            <v>209</v>
          </cell>
          <cell r="I111">
            <v>213</v>
          </cell>
          <cell r="J111">
            <v>366</v>
          </cell>
          <cell r="K111">
            <v>480</v>
          </cell>
          <cell r="L111">
            <v>480</v>
          </cell>
          <cell r="M111">
            <v>475</v>
          </cell>
        </row>
        <row r="112">
          <cell r="C112" t="str">
            <v>North Kesteven</v>
          </cell>
          <cell r="D112" t="str">
            <v>E07000139</v>
          </cell>
          <cell r="E112">
            <v>238</v>
          </cell>
          <cell r="F112">
            <v>218</v>
          </cell>
          <cell r="G112">
            <v>203</v>
          </cell>
          <cell r="H112">
            <v>210</v>
          </cell>
          <cell r="I112">
            <v>209</v>
          </cell>
          <cell r="J112">
            <v>208</v>
          </cell>
          <cell r="K112">
            <v>226</v>
          </cell>
          <cell r="L112">
            <v>197</v>
          </cell>
          <cell r="M112">
            <v>198</v>
          </cell>
        </row>
        <row r="113">
          <cell r="C113" t="str">
            <v>South Holland</v>
          </cell>
          <cell r="D113" t="str">
            <v>E07000140</v>
          </cell>
          <cell r="E113">
            <v>152</v>
          </cell>
          <cell r="F113">
            <v>155</v>
          </cell>
          <cell r="G113">
            <v>193</v>
          </cell>
          <cell r="H113">
            <v>171</v>
          </cell>
          <cell r="I113">
            <v>151</v>
          </cell>
          <cell r="J113">
            <v>160</v>
          </cell>
          <cell r="K113">
            <v>155</v>
          </cell>
          <cell r="L113">
            <v>164</v>
          </cell>
          <cell r="M113">
            <v>183</v>
          </cell>
        </row>
        <row r="114">
          <cell r="C114" t="str">
            <v>South Kesteven</v>
          </cell>
          <cell r="D114" t="str">
            <v>E07000141</v>
          </cell>
          <cell r="E114">
            <v>266</v>
          </cell>
          <cell r="F114">
            <v>271</v>
          </cell>
          <cell r="G114">
            <v>289</v>
          </cell>
          <cell r="H114">
            <v>286</v>
          </cell>
          <cell r="I114">
            <v>276</v>
          </cell>
          <cell r="J114">
            <v>256</v>
          </cell>
          <cell r="K114">
            <v>281</v>
          </cell>
          <cell r="L114">
            <v>290</v>
          </cell>
          <cell r="M114">
            <v>308</v>
          </cell>
        </row>
        <row r="115">
          <cell r="C115" t="str">
            <v>West Lindsey</v>
          </cell>
          <cell r="D115" t="str">
            <v>E07000142</v>
          </cell>
          <cell r="E115">
            <v>165</v>
          </cell>
          <cell r="F115">
            <v>158</v>
          </cell>
          <cell r="G115">
            <v>144</v>
          </cell>
          <cell r="H115">
            <v>228</v>
          </cell>
          <cell r="I115">
            <v>229</v>
          </cell>
          <cell r="J115">
            <v>252</v>
          </cell>
          <cell r="K115">
            <v>255</v>
          </cell>
          <cell r="L115">
            <v>245</v>
          </cell>
          <cell r="M115">
            <v>238</v>
          </cell>
        </row>
        <row r="116">
          <cell r="C116" t="str">
            <v>Northamptonshire</v>
          </cell>
          <cell r="D116" t="str">
            <v>E10000021</v>
          </cell>
          <cell r="E116">
            <v>1248</v>
          </cell>
          <cell r="F116">
            <v>1169</v>
          </cell>
          <cell r="G116">
            <v>1115</v>
          </cell>
          <cell r="H116">
            <v>984</v>
          </cell>
          <cell r="I116">
            <v>905</v>
          </cell>
          <cell r="J116">
            <v>890</v>
          </cell>
          <cell r="K116">
            <v>897</v>
          </cell>
          <cell r="L116">
            <v>855</v>
          </cell>
          <cell r="M116">
            <v>916</v>
          </cell>
        </row>
        <row r="117">
          <cell r="C117" t="str">
            <v>Corby</v>
          </cell>
          <cell r="D117" t="str">
            <v>E07000150</v>
          </cell>
          <cell r="E117">
            <v>12</v>
          </cell>
          <cell r="F117">
            <v>17</v>
          </cell>
          <cell r="G117">
            <v>20</v>
          </cell>
          <cell r="H117">
            <v>24</v>
          </cell>
          <cell r="I117">
            <v>20</v>
          </cell>
          <cell r="J117">
            <v>18</v>
          </cell>
          <cell r="K117">
            <v>15</v>
          </cell>
          <cell r="L117">
            <v>14</v>
          </cell>
          <cell r="M117">
            <v>11</v>
          </cell>
        </row>
        <row r="118">
          <cell r="C118" t="str">
            <v>Daventry</v>
          </cell>
          <cell r="D118" t="str">
            <v>E07000151</v>
          </cell>
          <cell r="E118">
            <v>345</v>
          </cell>
          <cell r="F118">
            <v>261</v>
          </cell>
          <cell r="G118">
            <v>238</v>
          </cell>
          <cell r="H118">
            <v>186</v>
          </cell>
          <cell r="I118">
            <v>175</v>
          </cell>
          <cell r="J118">
            <v>164</v>
          </cell>
          <cell r="K118">
            <v>166</v>
          </cell>
          <cell r="L118">
            <v>158</v>
          </cell>
          <cell r="M118">
            <v>175</v>
          </cell>
        </row>
        <row r="119">
          <cell r="C119" t="str">
            <v>East Northamptonshire</v>
          </cell>
          <cell r="D119" t="str">
            <v>E07000152</v>
          </cell>
          <cell r="E119">
            <v>246</v>
          </cell>
          <cell r="F119">
            <v>231</v>
          </cell>
          <cell r="G119">
            <v>228</v>
          </cell>
          <cell r="H119">
            <v>213</v>
          </cell>
          <cell r="I119">
            <v>196</v>
          </cell>
          <cell r="J119">
            <v>184</v>
          </cell>
          <cell r="K119">
            <v>187</v>
          </cell>
          <cell r="L119">
            <v>176</v>
          </cell>
          <cell r="M119">
            <v>172</v>
          </cell>
        </row>
        <row r="120">
          <cell r="C120" t="str">
            <v>Kettering</v>
          </cell>
          <cell r="D120" t="str">
            <v>E07000153</v>
          </cell>
          <cell r="E120">
            <v>149</v>
          </cell>
          <cell r="F120">
            <v>169</v>
          </cell>
          <cell r="G120">
            <v>152</v>
          </cell>
          <cell r="H120">
            <v>141</v>
          </cell>
          <cell r="I120">
            <v>112</v>
          </cell>
          <cell r="J120">
            <v>104</v>
          </cell>
          <cell r="K120">
            <v>98</v>
          </cell>
          <cell r="L120">
            <v>104</v>
          </cell>
          <cell r="M120">
            <v>116</v>
          </cell>
        </row>
        <row r="121">
          <cell r="C121" t="str">
            <v>Northampton</v>
          </cell>
          <cell r="D121" t="str">
            <v>E07000154</v>
          </cell>
          <cell r="E121">
            <v>217</v>
          </cell>
          <cell r="F121">
            <v>227</v>
          </cell>
          <cell r="G121">
            <v>220</v>
          </cell>
          <cell r="H121">
            <v>196</v>
          </cell>
          <cell r="I121">
            <v>167</v>
          </cell>
          <cell r="J121">
            <v>182</v>
          </cell>
          <cell r="K121">
            <v>198</v>
          </cell>
          <cell r="L121">
            <v>173</v>
          </cell>
          <cell r="M121">
            <v>181</v>
          </cell>
        </row>
        <row r="122">
          <cell r="C122" t="str">
            <v>South Northamptonshire</v>
          </cell>
          <cell r="D122" t="str">
            <v>E07000155</v>
          </cell>
          <cell r="E122">
            <v>185</v>
          </cell>
          <cell r="F122">
            <v>192</v>
          </cell>
          <cell r="G122">
            <v>186</v>
          </cell>
          <cell r="H122">
            <v>163</v>
          </cell>
          <cell r="I122">
            <v>173</v>
          </cell>
          <cell r="J122">
            <v>183</v>
          </cell>
          <cell r="K122">
            <v>188</v>
          </cell>
          <cell r="L122">
            <v>185</v>
          </cell>
          <cell r="M122">
            <v>216</v>
          </cell>
        </row>
        <row r="123">
          <cell r="C123" t="str">
            <v>Wellingborough</v>
          </cell>
          <cell r="D123" t="str">
            <v>E07000156</v>
          </cell>
          <cell r="E123">
            <v>94</v>
          </cell>
          <cell r="F123">
            <v>72</v>
          </cell>
          <cell r="G123">
            <v>71</v>
          </cell>
          <cell r="H123">
            <v>61</v>
          </cell>
          <cell r="I123">
            <v>62</v>
          </cell>
          <cell r="J123">
            <v>55</v>
          </cell>
          <cell r="K123">
            <v>45</v>
          </cell>
          <cell r="L123">
            <v>45</v>
          </cell>
          <cell r="M123">
            <v>45</v>
          </cell>
        </row>
        <row r="124">
          <cell r="C124" t="str">
            <v xml:space="preserve">Nottinghamshire </v>
          </cell>
          <cell r="D124" t="str">
            <v>E10000024</v>
          </cell>
          <cell r="E124">
            <v>1422</v>
          </cell>
          <cell r="F124">
            <v>1317</v>
          </cell>
          <cell r="G124">
            <v>1256</v>
          </cell>
          <cell r="H124">
            <v>1267</v>
          </cell>
          <cell r="I124">
            <v>1144</v>
          </cell>
          <cell r="J124">
            <v>1157</v>
          </cell>
          <cell r="K124">
            <v>1189</v>
          </cell>
          <cell r="L124">
            <v>1182</v>
          </cell>
          <cell r="M124">
            <v>1277</v>
          </cell>
        </row>
        <row r="125">
          <cell r="C125" t="str">
            <v>Ashfield</v>
          </cell>
          <cell r="D125" t="str">
            <v>E07000170</v>
          </cell>
          <cell r="E125">
            <v>130</v>
          </cell>
          <cell r="F125">
            <v>159</v>
          </cell>
          <cell r="G125">
            <v>146</v>
          </cell>
          <cell r="H125">
            <v>132</v>
          </cell>
          <cell r="I125">
            <v>133</v>
          </cell>
          <cell r="J125">
            <v>134</v>
          </cell>
          <cell r="K125">
            <v>182</v>
          </cell>
          <cell r="L125">
            <v>176</v>
          </cell>
          <cell r="M125">
            <v>217</v>
          </cell>
        </row>
        <row r="126">
          <cell r="C126" t="str">
            <v>Bassetlaw</v>
          </cell>
          <cell r="D126" t="str">
            <v>E07000171</v>
          </cell>
          <cell r="E126">
            <v>144</v>
          </cell>
          <cell r="F126">
            <v>132</v>
          </cell>
          <cell r="G126">
            <v>135</v>
          </cell>
          <cell r="H126">
            <v>162</v>
          </cell>
          <cell r="I126">
            <v>138</v>
          </cell>
          <cell r="J126">
            <v>157</v>
          </cell>
          <cell r="K126">
            <v>169</v>
          </cell>
          <cell r="L126">
            <v>177</v>
          </cell>
          <cell r="M126">
            <v>204</v>
          </cell>
        </row>
        <row r="127">
          <cell r="C127" t="str">
            <v>Broxtowe</v>
          </cell>
          <cell r="D127" t="str">
            <v>E07000172</v>
          </cell>
          <cell r="E127">
            <v>406</v>
          </cell>
          <cell r="F127">
            <v>374</v>
          </cell>
          <cell r="G127">
            <v>363</v>
          </cell>
          <cell r="H127">
            <v>291</v>
          </cell>
          <cell r="I127">
            <v>239</v>
          </cell>
          <cell r="J127">
            <v>234</v>
          </cell>
          <cell r="K127">
            <v>229</v>
          </cell>
          <cell r="L127">
            <v>229</v>
          </cell>
          <cell r="M127">
            <v>221</v>
          </cell>
        </row>
        <row r="128">
          <cell r="C128" t="str">
            <v>Gedling</v>
          </cell>
          <cell r="D128" t="str">
            <v>E07000173</v>
          </cell>
          <cell r="E128">
            <v>127</v>
          </cell>
          <cell r="F128">
            <v>118</v>
          </cell>
          <cell r="G128">
            <v>108</v>
          </cell>
          <cell r="H128">
            <v>224</v>
          </cell>
          <cell r="I128">
            <v>199</v>
          </cell>
          <cell r="J128">
            <v>192</v>
          </cell>
          <cell r="K128">
            <v>166</v>
          </cell>
          <cell r="L128">
            <v>142</v>
          </cell>
          <cell r="M128">
            <v>146</v>
          </cell>
        </row>
        <row r="129">
          <cell r="C129" t="str">
            <v>Mansfield</v>
          </cell>
          <cell r="D129" t="str">
            <v>E07000174</v>
          </cell>
          <cell r="E129">
            <v>75</v>
          </cell>
          <cell r="F129">
            <v>61</v>
          </cell>
          <cell r="G129">
            <v>64</v>
          </cell>
          <cell r="H129">
            <v>58</v>
          </cell>
          <cell r="I129">
            <v>60</v>
          </cell>
          <cell r="J129">
            <v>56</v>
          </cell>
          <cell r="K129">
            <v>67</v>
          </cell>
          <cell r="L129">
            <v>77</v>
          </cell>
          <cell r="M129">
            <v>79</v>
          </cell>
        </row>
        <row r="130">
          <cell r="C130" t="str">
            <v>Newark and Sherwood</v>
          </cell>
          <cell r="D130" t="str">
            <v>E07000175</v>
          </cell>
          <cell r="E130">
            <v>172</v>
          </cell>
          <cell r="F130">
            <v>170</v>
          </cell>
          <cell r="G130">
            <v>168</v>
          </cell>
          <cell r="H130">
            <v>182</v>
          </cell>
          <cell r="I130">
            <v>166</v>
          </cell>
          <cell r="J130">
            <v>170</v>
          </cell>
          <cell r="K130">
            <v>171</v>
          </cell>
          <cell r="L130">
            <v>194</v>
          </cell>
          <cell r="M130">
            <v>201</v>
          </cell>
        </row>
        <row r="131">
          <cell r="C131" t="str">
            <v>Rushcliffe</v>
          </cell>
          <cell r="D131" t="str">
            <v>E07000176</v>
          </cell>
          <cell r="E131">
            <v>368</v>
          </cell>
          <cell r="F131">
            <v>303</v>
          </cell>
          <cell r="G131">
            <v>272</v>
          </cell>
          <cell r="H131">
            <v>218</v>
          </cell>
          <cell r="I131">
            <v>209</v>
          </cell>
          <cell r="J131">
            <v>214</v>
          </cell>
          <cell r="K131">
            <v>205</v>
          </cell>
          <cell r="L131">
            <v>187</v>
          </cell>
          <cell r="M131">
            <v>209</v>
          </cell>
        </row>
        <row r="132">
          <cell r="C132" t="str">
            <v>West Midlands</v>
          </cell>
          <cell r="D132" t="str">
            <v>E12000005</v>
          </cell>
          <cell r="E132">
            <v>15943</v>
          </cell>
          <cell r="F132">
            <v>13781</v>
          </cell>
          <cell r="G132">
            <v>14098</v>
          </cell>
          <cell r="H132">
            <v>13984</v>
          </cell>
          <cell r="I132">
            <v>12697</v>
          </cell>
          <cell r="J132">
            <v>11611</v>
          </cell>
          <cell r="K132">
            <v>11002</v>
          </cell>
          <cell r="L132">
            <v>11132</v>
          </cell>
          <cell r="M132">
            <v>11992</v>
          </cell>
        </row>
        <row r="133">
          <cell r="C133" t="str">
            <v>Herefordshire, County of UA</v>
          </cell>
          <cell r="D133" t="str">
            <v>E06000019</v>
          </cell>
          <cell r="E133">
            <v>842</v>
          </cell>
          <cell r="F133">
            <v>767</v>
          </cell>
          <cell r="G133">
            <v>779</v>
          </cell>
          <cell r="H133">
            <v>768</v>
          </cell>
          <cell r="I133">
            <v>739</v>
          </cell>
          <cell r="J133">
            <v>678</v>
          </cell>
          <cell r="K133">
            <v>645</v>
          </cell>
          <cell r="L133">
            <v>603</v>
          </cell>
          <cell r="M133">
            <v>548</v>
          </cell>
        </row>
        <row r="134">
          <cell r="C134" t="str">
            <v>Shropshire UA</v>
          </cell>
          <cell r="D134" t="str">
            <v>E06000051</v>
          </cell>
          <cell r="E134">
            <v>1341</v>
          </cell>
          <cell r="F134">
            <v>1346</v>
          </cell>
          <cell r="G134">
            <v>1354</v>
          </cell>
          <cell r="H134">
            <v>1315</v>
          </cell>
          <cell r="I134">
            <v>1447</v>
          </cell>
          <cell r="J134">
            <v>1475</v>
          </cell>
          <cell r="K134">
            <v>1481</v>
          </cell>
          <cell r="L134">
            <v>1483</v>
          </cell>
          <cell r="M134">
            <v>1644</v>
          </cell>
        </row>
        <row r="135">
          <cell r="C135" t="str">
            <v>Stoke-on-Trent UA</v>
          </cell>
          <cell r="D135" t="str">
            <v>E06000021</v>
          </cell>
          <cell r="E135">
            <v>383</v>
          </cell>
          <cell r="F135">
            <v>380</v>
          </cell>
          <cell r="G135">
            <v>429</v>
          </cell>
          <cell r="H135">
            <v>371</v>
          </cell>
          <cell r="I135">
            <v>477</v>
          </cell>
          <cell r="J135">
            <v>472</v>
          </cell>
          <cell r="K135">
            <v>454</v>
          </cell>
          <cell r="L135">
            <v>468</v>
          </cell>
          <cell r="M135">
            <v>351</v>
          </cell>
        </row>
        <row r="136">
          <cell r="C136" t="str">
            <v>Telford and Wrekin UA</v>
          </cell>
          <cell r="D136" t="str">
            <v>E06000020</v>
          </cell>
          <cell r="E136">
            <v>167</v>
          </cell>
          <cell r="F136">
            <v>185</v>
          </cell>
          <cell r="G136">
            <v>194</v>
          </cell>
          <cell r="H136">
            <v>149</v>
          </cell>
          <cell r="I136">
            <v>132</v>
          </cell>
          <cell r="J136">
            <v>184</v>
          </cell>
          <cell r="K136">
            <v>211</v>
          </cell>
          <cell r="L136">
            <v>233</v>
          </cell>
          <cell r="M136">
            <v>261</v>
          </cell>
        </row>
        <row r="137">
          <cell r="C137" t="str">
            <v xml:space="preserve">Staffordshire </v>
          </cell>
          <cell r="D137" t="str">
            <v>E10000028</v>
          </cell>
          <cell r="E137">
            <v>1081</v>
          </cell>
          <cell r="F137">
            <v>1250</v>
          </cell>
          <cell r="G137">
            <v>1264</v>
          </cell>
          <cell r="H137">
            <v>1271</v>
          </cell>
          <cell r="I137">
            <v>1381</v>
          </cell>
          <cell r="J137">
            <v>1315</v>
          </cell>
          <cell r="K137">
            <v>1207</v>
          </cell>
          <cell r="L137">
            <v>1389</v>
          </cell>
          <cell r="M137">
            <v>1598</v>
          </cell>
        </row>
        <row r="138">
          <cell r="C138" t="str">
            <v>Cannock Chase</v>
          </cell>
          <cell r="D138" t="str">
            <v>E07000192</v>
          </cell>
          <cell r="E138">
            <v>6</v>
          </cell>
          <cell r="F138">
            <v>135</v>
          </cell>
          <cell r="G138">
            <v>103</v>
          </cell>
          <cell r="H138">
            <v>84</v>
          </cell>
          <cell r="I138">
            <v>90</v>
          </cell>
          <cell r="J138">
            <v>79</v>
          </cell>
          <cell r="K138">
            <v>77</v>
          </cell>
          <cell r="L138">
            <v>81</v>
          </cell>
          <cell r="M138">
            <v>105</v>
          </cell>
        </row>
        <row r="139">
          <cell r="C139" t="str">
            <v>East Staffordshire</v>
          </cell>
          <cell r="D139" t="str">
            <v>E07000193</v>
          </cell>
          <cell r="E139">
            <v>172</v>
          </cell>
          <cell r="F139">
            <v>172</v>
          </cell>
          <cell r="G139">
            <v>169</v>
          </cell>
          <cell r="H139">
            <v>191</v>
          </cell>
          <cell r="I139">
            <v>204</v>
          </cell>
          <cell r="J139">
            <v>204</v>
          </cell>
          <cell r="K139">
            <v>203</v>
          </cell>
          <cell r="L139">
            <v>228</v>
          </cell>
          <cell r="M139">
            <v>238</v>
          </cell>
        </row>
        <row r="140">
          <cell r="C140" t="str">
            <v>Lichfield</v>
          </cell>
          <cell r="D140" t="str">
            <v>E07000194</v>
          </cell>
          <cell r="E140">
            <v>75</v>
          </cell>
          <cell r="F140">
            <v>77</v>
          </cell>
          <cell r="G140">
            <v>74</v>
          </cell>
          <cell r="H140">
            <v>87</v>
          </cell>
          <cell r="I140">
            <v>92</v>
          </cell>
          <cell r="J140">
            <v>74</v>
          </cell>
          <cell r="K140">
            <v>70</v>
          </cell>
          <cell r="L140">
            <v>88</v>
          </cell>
          <cell r="M140">
            <v>102</v>
          </cell>
        </row>
        <row r="141">
          <cell r="C141" t="str">
            <v>Newcastle-under-Lyme</v>
          </cell>
          <cell r="D141" t="str">
            <v>E07000195</v>
          </cell>
          <cell r="E141">
            <v>370</v>
          </cell>
          <cell r="F141">
            <v>320</v>
          </cell>
          <cell r="G141">
            <v>327</v>
          </cell>
          <cell r="H141">
            <v>333</v>
          </cell>
          <cell r="I141">
            <v>423</v>
          </cell>
          <cell r="J141">
            <v>394</v>
          </cell>
          <cell r="K141">
            <v>288</v>
          </cell>
          <cell r="L141">
            <v>381</v>
          </cell>
          <cell r="M141">
            <v>515</v>
          </cell>
        </row>
        <row r="142">
          <cell r="C142" t="str">
            <v>South Staffordshire</v>
          </cell>
          <cell r="D142" t="str">
            <v>E07000196</v>
          </cell>
          <cell r="E142">
            <v>130</v>
          </cell>
          <cell r="F142">
            <v>134</v>
          </cell>
          <cell r="G142">
            <v>136</v>
          </cell>
          <cell r="H142">
            <v>109</v>
          </cell>
          <cell r="I142">
            <v>103</v>
          </cell>
          <cell r="J142">
            <v>114</v>
          </cell>
          <cell r="K142">
            <v>121</v>
          </cell>
          <cell r="L142">
            <v>133</v>
          </cell>
          <cell r="M142">
            <v>121</v>
          </cell>
        </row>
        <row r="143">
          <cell r="C143" t="str">
            <v>Stafford</v>
          </cell>
          <cell r="D143" t="str">
            <v>E07000197</v>
          </cell>
          <cell r="E143">
            <v>134</v>
          </cell>
          <cell r="F143">
            <v>213</v>
          </cell>
          <cell r="G143">
            <v>262</v>
          </cell>
          <cell r="H143">
            <v>243</v>
          </cell>
          <cell r="I143">
            <v>252</v>
          </cell>
          <cell r="J143">
            <v>258</v>
          </cell>
          <cell r="K143">
            <v>261</v>
          </cell>
          <cell r="L143">
            <v>286</v>
          </cell>
          <cell r="M143">
            <v>320</v>
          </cell>
        </row>
        <row r="144">
          <cell r="C144" t="str">
            <v>Staffordshire Moorlands</v>
          </cell>
          <cell r="D144" t="str">
            <v>E07000198</v>
          </cell>
          <cell r="E144">
            <v>174</v>
          </cell>
          <cell r="F144">
            <v>178</v>
          </cell>
          <cell r="G144">
            <v>170</v>
          </cell>
          <cell r="H144">
            <v>204</v>
          </cell>
          <cell r="I144">
            <v>198</v>
          </cell>
          <cell r="J144">
            <v>177</v>
          </cell>
          <cell r="K144">
            <v>174</v>
          </cell>
          <cell r="L144">
            <v>179</v>
          </cell>
          <cell r="M144">
            <v>183</v>
          </cell>
        </row>
        <row r="145">
          <cell r="C145" t="str">
            <v>Tamworth</v>
          </cell>
          <cell r="D145" t="str">
            <v>E07000199</v>
          </cell>
          <cell r="E145">
            <v>20</v>
          </cell>
          <cell r="F145">
            <v>21</v>
          </cell>
          <cell r="G145">
            <v>23</v>
          </cell>
          <cell r="H145">
            <v>20</v>
          </cell>
          <cell r="I145">
            <v>19</v>
          </cell>
          <cell r="J145">
            <v>15</v>
          </cell>
          <cell r="K145">
            <v>13</v>
          </cell>
          <cell r="L145">
            <v>13</v>
          </cell>
          <cell r="M145">
            <v>14</v>
          </cell>
        </row>
        <row r="146">
          <cell r="C146" t="str">
            <v>Warwickshire</v>
          </cell>
          <cell r="D146" t="str">
            <v>E10000031</v>
          </cell>
          <cell r="E146">
            <v>1594</v>
          </cell>
          <cell r="F146">
            <v>1534</v>
          </cell>
          <cell r="G146">
            <v>1531</v>
          </cell>
          <cell r="H146">
            <v>1514</v>
          </cell>
          <cell r="I146">
            <v>1541</v>
          </cell>
          <cell r="J146">
            <v>1538</v>
          </cell>
          <cell r="K146">
            <v>1571</v>
          </cell>
          <cell r="L146">
            <v>1477</v>
          </cell>
          <cell r="M146">
            <v>1934</v>
          </cell>
        </row>
        <row r="147">
          <cell r="C147" t="str">
            <v>North Warwickshire</v>
          </cell>
          <cell r="D147" t="str">
            <v>E07000218</v>
          </cell>
          <cell r="E147">
            <v>61</v>
          </cell>
          <cell r="F147">
            <v>65</v>
          </cell>
          <cell r="G147">
            <v>65</v>
          </cell>
          <cell r="H147">
            <v>64</v>
          </cell>
          <cell r="I147">
            <v>54</v>
          </cell>
          <cell r="J147">
            <v>59</v>
          </cell>
          <cell r="K147">
            <v>59</v>
          </cell>
          <cell r="L147">
            <v>65</v>
          </cell>
          <cell r="M147">
            <v>55</v>
          </cell>
        </row>
        <row r="148">
          <cell r="C148" t="str">
            <v>Nuneaton and Bedworth</v>
          </cell>
          <cell r="D148" t="str">
            <v>E07000219</v>
          </cell>
          <cell r="E148">
            <v>60</v>
          </cell>
          <cell r="F148">
            <v>56</v>
          </cell>
          <cell r="G148">
            <v>60</v>
          </cell>
          <cell r="H148">
            <v>58</v>
          </cell>
          <cell r="I148">
            <v>53</v>
          </cell>
          <cell r="J148">
            <v>49</v>
          </cell>
          <cell r="K148">
            <v>48</v>
          </cell>
          <cell r="L148">
            <v>47</v>
          </cell>
          <cell r="M148">
            <v>46</v>
          </cell>
        </row>
        <row r="149">
          <cell r="C149" t="str">
            <v>Rugby</v>
          </cell>
          <cell r="D149" t="str">
            <v>E07000220</v>
          </cell>
          <cell r="E149">
            <v>239</v>
          </cell>
          <cell r="F149">
            <v>207</v>
          </cell>
          <cell r="G149">
            <v>193</v>
          </cell>
          <cell r="H149">
            <v>183</v>
          </cell>
          <cell r="I149">
            <v>177</v>
          </cell>
          <cell r="J149">
            <v>173</v>
          </cell>
          <cell r="K149">
            <v>176</v>
          </cell>
          <cell r="L149">
            <v>171</v>
          </cell>
          <cell r="M149">
            <v>160</v>
          </cell>
        </row>
        <row r="150">
          <cell r="C150" t="str">
            <v>Stratford-on-Avon</v>
          </cell>
          <cell r="D150" t="str">
            <v>E07000221</v>
          </cell>
          <cell r="E150">
            <v>598</v>
          </cell>
          <cell r="F150">
            <v>583</v>
          </cell>
          <cell r="G150">
            <v>612</v>
          </cell>
          <cell r="H150">
            <v>617</v>
          </cell>
          <cell r="I150">
            <v>627</v>
          </cell>
          <cell r="J150">
            <v>647</v>
          </cell>
          <cell r="K150">
            <v>641</v>
          </cell>
          <cell r="L150">
            <v>623</v>
          </cell>
          <cell r="M150">
            <v>654</v>
          </cell>
        </row>
        <row r="151">
          <cell r="C151" t="str">
            <v>Warwick</v>
          </cell>
          <cell r="D151" t="str">
            <v>E07000222</v>
          </cell>
          <cell r="E151">
            <v>636</v>
          </cell>
          <cell r="F151">
            <v>623</v>
          </cell>
          <cell r="G151">
            <v>601</v>
          </cell>
          <cell r="H151">
            <v>592</v>
          </cell>
          <cell r="I151">
            <v>630</v>
          </cell>
          <cell r="J151">
            <v>610</v>
          </cell>
          <cell r="K151">
            <v>647</v>
          </cell>
          <cell r="L151">
            <v>571</v>
          </cell>
          <cell r="M151">
            <v>1019</v>
          </cell>
        </row>
        <row r="152">
          <cell r="C152" t="str">
            <v>West Midlands (Met County)</v>
          </cell>
          <cell r="D152" t="str">
            <v>E11000005</v>
          </cell>
          <cell r="E152">
            <v>9156</v>
          </cell>
          <cell r="F152">
            <v>6853</v>
          </cell>
          <cell r="G152">
            <v>7059</v>
          </cell>
          <cell r="H152">
            <v>7089</v>
          </cell>
          <cell r="I152">
            <v>5493</v>
          </cell>
          <cell r="J152">
            <v>4456</v>
          </cell>
          <cell r="K152">
            <v>3866</v>
          </cell>
          <cell r="L152">
            <v>3957</v>
          </cell>
          <cell r="M152">
            <v>4026</v>
          </cell>
        </row>
        <row r="153">
          <cell r="C153" t="str">
            <v>Birmingham</v>
          </cell>
          <cell r="D153" t="str">
            <v>E08000025</v>
          </cell>
          <cell r="E153">
            <v>6431</v>
          </cell>
          <cell r="F153">
            <v>4136</v>
          </cell>
          <cell r="G153">
            <v>4492</v>
          </cell>
          <cell r="H153">
            <v>4450</v>
          </cell>
          <cell r="I153">
            <v>3303</v>
          </cell>
          <cell r="J153">
            <v>2178</v>
          </cell>
          <cell r="K153">
            <v>1782</v>
          </cell>
          <cell r="L153">
            <v>1495</v>
          </cell>
          <cell r="M153">
            <v>1282</v>
          </cell>
        </row>
        <row r="154">
          <cell r="C154" t="str">
            <v>Coventry</v>
          </cell>
          <cell r="D154" t="str">
            <v>E08000026</v>
          </cell>
          <cell r="E154">
            <v>900</v>
          </cell>
          <cell r="F154">
            <v>929</v>
          </cell>
          <cell r="G154">
            <v>867</v>
          </cell>
          <cell r="H154">
            <v>911</v>
          </cell>
          <cell r="I154">
            <v>985</v>
          </cell>
          <cell r="J154">
            <v>1146</v>
          </cell>
          <cell r="K154">
            <v>1165</v>
          </cell>
          <cell r="L154">
            <v>1348</v>
          </cell>
          <cell r="M154">
            <v>1695</v>
          </cell>
        </row>
        <row r="155">
          <cell r="C155" t="str">
            <v>Dudley</v>
          </cell>
          <cell r="D155" t="str">
            <v>E08000027</v>
          </cell>
          <cell r="E155">
            <v>518</v>
          </cell>
          <cell r="F155">
            <v>434</v>
          </cell>
          <cell r="G155">
            <v>433</v>
          </cell>
          <cell r="H155">
            <v>341</v>
          </cell>
          <cell r="I155">
            <v>344</v>
          </cell>
          <cell r="J155">
            <v>367</v>
          </cell>
          <cell r="K155">
            <v>323</v>
          </cell>
          <cell r="L155">
            <v>328</v>
          </cell>
          <cell r="M155">
            <v>340</v>
          </cell>
        </row>
        <row r="156">
          <cell r="C156" t="str">
            <v>Sandwell</v>
          </cell>
          <cell r="D156" t="str">
            <v>E08000028</v>
          </cell>
          <cell r="E156">
            <v>111</v>
          </cell>
          <cell r="F156">
            <v>97</v>
          </cell>
          <cell r="G156">
            <v>24</v>
          </cell>
          <cell r="H156">
            <v>384</v>
          </cell>
          <cell r="I156">
            <v>16</v>
          </cell>
          <cell r="J156">
            <v>17</v>
          </cell>
          <cell r="K156">
            <v>13</v>
          </cell>
          <cell r="L156">
            <v>10</v>
          </cell>
          <cell r="M156">
            <v>8</v>
          </cell>
        </row>
        <row r="157">
          <cell r="C157" t="str">
            <v>Solihull</v>
          </cell>
          <cell r="D157" t="str">
            <v>E08000029</v>
          </cell>
          <cell r="E157">
            <v>389</v>
          </cell>
          <cell r="F157">
            <v>361</v>
          </cell>
          <cell r="G157">
            <v>303</v>
          </cell>
          <cell r="H157">
            <v>255</v>
          </cell>
          <cell r="I157">
            <v>184</v>
          </cell>
          <cell r="J157">
            <v>116</v>
          </cell>
          <cell r="K157">
            <v>96</v>
          </cell>
          <cell r="L157">
            <v>100</v>
          </cell>
          <cell r="M157">
            <v>118</v>
          </cell>
        </row>
        <row r="158">
          <cell r="C158" t="str">
            <v>Walsall</v>
          </cell>
          <cell r="D158" t="str">
            <v>E08000030</v>
          </cell>
          <cell r="E158">
            <v>243</v>
          </cell>
          <cell r="F158">
            <v>266</v>
          </cell>
          <cell r="G158">
            <v>239</v>
          </cell>
          <cell r="H158">
            <v>252</v>
          </cell>
          <cell r="I158">
            <v>260</v>
          </cell>
          <cell r="J158">
            <v>237</v>
          </cell>
          <cell r="K158">
            <v>168</v>
          </cell>
          <cell r="L158">
            <v>176</v>
          </cell>
          <cell r="M158">
            <v>171</v>
          </cell>
        </row>
        <row r="159">
          <cell r="C159" t="str">
            <v>Wolverhampton</v>
          </cell>
          <cell r="D159" t="str">
            <v>E08000031</v>
          </cell>
          <cell r="E159">
            <v>564</v>
          </cell>
          <cell r="F159">
            <v>630</v>
          </cell>
          <cell r="G159">
            <v>701</v>
          </cell>
          <cell r="H159">
            <v>496</v>
          </cell>
          <cell r="I159">
            <v>401</v>
          </cell>
          <cell r="J159">
            <v>395</v>
          </cell>
          <cell r="K159">
            <v>319</v>
          </cell>
          <cell r="L159">
            <v>500</v>
          </cell>
          <cell r="M159">
            <v>412</v>
          </cell>
        </row>
        <row r="160">
          <cell r="C160" t="str">
            <v xml:space="preserve">Worcestershire </v>
          </cell>
          <cell r="D160" t="str">
            <v>E10000034</v>
          </cell>
          <cell r="E160">
            <v>1379</v>
          </cell>
          <cell r="F160">
            <v>1466</v>
          </cell>
          <cell r="G160">
            <v>1488</v>
          </cell>
          <cell r="H160">
            <v>1507</v>
          </cell>
          <cell r="I160">
            <v>1487</v>
          </cell>
          <cell r="J160">
            <v>1493</v>
          </cell>
          <cell r="K160">
            <v>1567</v>
          </cell>
          <cell r="L160">
            <v>1522</v>
          </cell>
          <cell r="M160">
            <v>1630</v>
          </cell>
        </row>
        <row r="161">
          <cell r="C161" t="str">
            <v>Bromsgrove</v>
          </cell>
          <cell r="D161" t="str">
            <v>E07000234</v>
          </cell>
          <cell r="E161">
            <v>62</v>
          </cell>
          <cell r="F161">
            <v>95</v>
          </cell>
          <cell r="G161">
            <v>81</v>
          </cell>
          <cell r="H161">
            <v>77</v>
          </cell>
          <cell r="I161">
            <v>57</v>
          </cell>
          <cell r="J161">
            <v>53</v>
          </cell>
          <cell r="K161">
            <v>115</v>
          </cell>
          <cell r="L161">
            <v>104</v>
          </cell>
          <cell r="M161">
            <v>102</v>
          </cell>
        </row>
        <row r="162">
          <cell r="C162" t="str">
            <v>Malvern Hills</v>
          </cell>
          <cell r="D162" t="str">
            <v>E07000235</v>
          </cell>
          <cell r="E162">
            <v>361</v>
          </cell>
          <cell r="F162">
            <v>373</v>
          </cell>
          <cell r="G162">
            <v>397</v>
          </cell>
          <cell r="H162">
            <v>420</v>
          </cell>
          <cell r="I162">
            <v>411</v>
          </cell>
          <cell r="J162">
            <v>396</v>
          </cell>
          <cell r="K162">
            <v>350</v>
          </cell>
          <cell r="L162">
            <v>346</v>
          </cell>
          <cell r="M162">
            <v>373</v>
          </cell>
        </row>
        <row r="163">
          <cell r="C163" t="str">
            <v>Redditch</v>
          </cell>
          <cell r="D163" t="str">
            <v>E07000236</v>
          </cell>
          <cell r="E163">
            <v>39</v>
          </cell>
          <cell r="F163">
            <v>39</v>
          </cell>
          <cell r="G163">
            <v>35</v>
          </cell>
          <cell r="H163">
            <v>39</v>
          </cell>
          <cell r="I163">
            <v>30</v>
          </cell>
          <cell r="J163">
            <v>29</v>
          </cell>
          <cell r="K163">
            <v>70</v>
          </cell>
          <cell r="L163">
            <v>69</v>
          </cell>
          <cell r="M163">
            <v>89</v>
          </cell>
        </row>
        <row r="164">
          <cell r="C164" t="str">
            <v>Worcester</v>
          </cell>
          <cell r="D164" t="str">
            <v>E07000237</v>
          </cell>
          <cell r="E164">
            <v>224</v>
          </cell>
          <cell r="F164">
            <v>226</v>
          </cell>
          <cell r="G164">
            <v>243</v>
          </cell>
          <cell r="H164">
            <v>244</v>
          </cell>
          <cell r="I164">
            <v>220</v>
          </cell>
          <cell r="J164">
            <v>230</v>
          </cell>
          <cell r="K164">
            <v>230</v>
          </cell>
          <cell r="L164">
            <v>217</v>
          </cell>
          <cell r="M164">
            <v>244</v>
          </cell>
        </row>
        <row r="165">
          <cell r="C165" t="str">
            <v>Wychavon</v>
          </cell>
          <cell r="D165" t="str">
            <v>E07000238</v>
          </cell>
          <cell r="E165">
            <v>380</v>
          </cell>
          <cell r="F165">
            <v>431</v>
          </cell>
          <cell r="G165">
            <v>416</v>
          </cell>
          <cell r="H165">
            <v>418</v>
          </cell>
          <cell r="I165">
            <v>426</v>
          </cell>
          <cell r="J165">
            <v>409</v>
          </cell>
          <cell r="K165">
            <v>403</v>
          </cell>
          <cell r="L165">
            <v>405</v>
          </cell>
          <cell r="M165">
            <v>430</v>
          </cell>
        </row>
        <row r="166">
          <cell r="C166" t="str">
            <v>Wyre Forest</v>
          </cell>
          <cell r="D166" t="str">
            <v>E07000239</v>
          </cell>
          <cell r="E166">
            <v>313</v>
          </cell>
          <cell r="F166">
            <v>302</v>
          </cell>
          <cell r="G166">
            <v>316</v>
          </cell>
          <cell r="H166">
            <v>309</v>
          </cell>
          <cell r="I166">
            <v>343</v>
          </cell>
          <cell r="J166">
            <v>376</v>
          </cell>
          <cell r="K166">
            <v>399</v>
          </cell>
          <cell r="L166">
            <v>381</v>
          </cell>
          <cell r="M166">
            <v>392</v>
          </cell>
        </row>
        <row r="167">
          <cell r="C167" t="str">
            <v>East of England</v>
          </cell>
          <cell r="D167" t="str">
            <v>E12000006</v>
          </cell>
          <cell r="E167">
            <v>28472</v>
          </cell>
          <cell r="F167">
            <v>29101</v>
          </cell>
          <cell r="G167">
            <v>29391</v>
          </cell>
          <cell r="H167">
            <v>29113</v>
          </cell>
          <cell r="I167">
            <v>28762</v>
          </cell>
          <cell r="J167">
            <v>28813</v>
          </cell>
          <cell r="K167">
            <v>28974</v>
          </cell>
          <cell r="L167">
            <v>29444</v>
          </cell>
          <cell r="M167">
            <v>30412</v>
          </cell>
        </row>
        <row r="168">
          <cell r="C168" t="str">
            <v>Bedford UA</v>
          </cell>
          <cell r="D168" t="str">
            <v>E06000055</v>
          </cell>
          <cell r="E168">
            <v>409</v>
          </cell>
          <cell r="F168">
            <v>419</v>
          </cell>
          <cell r="G168">
            <v>401</v>
          </cell>
          <cell r="H168">
            <v>362</v>
          </cell>
          <cell r="I168">
            <v>331</v>
          </cell>
          <cell r="J168">
            <v>309</v>
          </cell>
          <cell r="K168">
            <v>307</v>
          </cell>
          <cell r="L168">
            <v>289</v>
          </cell>
          <cell r="M168">
            <v>252</v>
          </cell>
        </row>
        <row r="169">
          <cell r="C169" t="str">
            <v>Central Bedfordshire UA</v>
          </cell>
          <cell r="D169" t="str">
            <v>E06000056</v>
          </cell>
          <cell r="E169">
            <v>249</v>
          </cell>
          <cell r="F169">
            <v>292</v>
          </cell>
          <cell r="G169">
            <v>362</v>
          </cell>
          <cell r="H169">
            <v>423</v>
          </cell>
          <cell r="I169">
            <v>289</v>
          </cell>
          <cell r="J169">
            <v>288</v>
          </cell>
          <cell r="K169">
            <v>241</v>
          </cell>
          <cell r="L169">
            <v>254</v>
          </cell>
          <cell r="M169">
            <v>249</v>
          </cell>
        </row>
        <row r="170">
          <cell r="C170" t="str">
            <v>Luton UA</v>
          </cell>
          <cell r="D170" t="str">
            <v>E06000032</v>
          </cell>
          <cell r="E170">
            <v>499</v>
          </cell>
          <cell r="F170">
            <v>678</v>
          </cell>
          <cell r="G170">
            <v>511</v>
          </cell>
          <cell r="H170">
            <v>316</v>
          </cell>
          <cell r="I170">
            <v>204</v>
          </cell>
          <cell r="J170">
            <v>207</v>
          </cell>
          <cell r="K170">
            <v>178</v>
          </cell>
          <cell r="L170">
            <v>156</v>
          </cell>
          <cell r="M170">
            <v>145</v>
          </cell>
        </row>
        <row r="171">
          <cell r="C171" t="str">
            <v>Peterborough UA</v>
          </cell>
          <cell r="D171" t="str">
            <v>E06000031</v>
          </cell>
          <cell r="E171">
            <v>212</v>
          </cell>
          <cell r="F171">
            <v>229</v>
          </cell>
          <cell r="G171">
            <v>210</v>
          </cell>
          <cell r="H171">
            <v>161</v>
          </cell>
          <cell r="I171">
            <v>127</v>
          </cell>
          <cell r="J171">
            <v>153</v>
          </cell>
          <cell r="K171">
            <v>162</v>
          </cell>
          <cell r="L171">
            <v>122</v>
          </cell>
          <cell r="M171">
            <v>117</v>
          </cell>
        </row>
        <row r="172">
          <cell r="C172" t="str">
            <v>Southend-on-Sea UA</v>
          </cell>
          <cell r="D172" t="str">
            <v>E06000033</v>
          </cell>
          <cell r="E172">
            <v>220</v>
          </cell>
          <cell r="F172">
            <v>222</v>
          </cell>
          <cell r="G172">
            <v>281</v>
          </cell>
          <cell r="H172">
            <v>243</v>
          </cell>
          <cell r="I172">
            <v>218</v>
          </cell>
          <cell r="J172">
            <v>242</v>
          </cell>
          <cell r="K172">
            <v>279</v>
          </cell>
          <cell r="L172">
            <v>325</v>
          </cell>
          <cell r="M172">
            <v>352</v>
          </cell>
        </row>
        <row r="173">
          <cell r="C173" t="str">
            <v>Thurrock UA</v>
          </cell>
          <cell r="D173" t="str">
            <v>E06000034</v>
          </cell>
          <cell r="E173">
            <v>225</v>
          </cell>
          <cell r="F173">
            <v>196</v>
          </cell>
          <cell r="G173">
            <v>226</v>
          </cell>
          <cell r="H173">
            <v>249</v>
          </cell>
          <cell r="I173">
            <v>215</v>
          </cell>
          <cell r="J173">
            <v>222</v>
          </cell>
          <cell r="K173">
            <v>283</v>
          </cell>
          <cell r="L173">
            <v>251</v>
          </cell>
          <cell r="M173">
            <v>222</v>
          </cell>
        </row>
        <row r="174">
          <cell r="C174" t="str">
            <v xml:space="preserve">Cambridgeshire </v>
          </cell>
          <cell r="D174" t="str">
            <v>E10000003</v>
          </cell>
          <cell r="E174">
            <v>2127</v>
          </cell>
          <cell r="F174">
            <v>2152</v>
          </cell>
          <cell r="G174">
            <v>2410</v>
          </cell>
          <cell r="H174">
            <v>2145</v>
          </cell>
          <cell r="I174">
            <v>2468</v>
          </cell>
          <cell r="J174">
            <v>2631</v>
          </cell>
          <cell r="K174">
            <v>2437</v>
          </cell>
          <cell r="L174">
            <v>2790</v>
          </cell>
          <cell r="M174">
            <v>2984</v>
          </cell>
        </row>
        <row r="175">
          <cell r="C175" t="str">
            <v>Cambridge</v>
          </cell>
          <cell r="D175" t="str">
            <v>E07000008</v>
          </cell>
          <cell r="E175">
            <v>1223</v>
          </cell>
          <cell r="F175">
            <v>1255</v>
          </cell>
          <cell r="G175">
            <v>1503</v>
          </cell>
          <cell r="H175">
            <v>1272</v>
          </cell>
          <cell r="I175">
            <v>1652</v>
          </cell>
          <cell r="J175">
            <v>1780</v>
          </cell>
          <cell r="K175">
            <v>1548</v>
          </cell>
          <cell r="L175">
            <v>1888</v>
          </cell>
          <cell r="M175">
            <v>2054</v>
          </cell>
        </row>
        <row r="176">
          <cell r="C176" t="str">
            <v>East Cambridgeshire</v>
          </cell>
          <cell r="D176" t="str">
            <v>E07000009</v>
          </cell>
          <cell r="E176">
            <v>139</v>
          </cell>
          <cell r="F176">
            <v>135</v>
          </cell>
          <cell r="G176">
            <v>140</v>
          </cell>
          <cell r="H176">
            <v>159</v>
          </cell>
          <cell r="I176">
            <v>134</v>
          </cell>
          <cell r="J176">
            <v>148</v>
          </cell>
          <cell r="K176">
            <v>153</v>
          </cell>
          <cell r="L176">
            <v>164</v>
          </cell>
          <cell r="M176">
            <v>190</v>
          </cell>
        </row>
        <row r="177">
          <cell r="C177" t="str">
            <v>Fenland</v>
          </cell>
          <cell r="D177" t="str">
            <v>E07000010</v>
          </cell>
          <cell r="E177">
            <v>115</v>
          </cell>
          <cell r="F177">
            <v>100</v>
          </cell>
          <cell r="G177">
            <v>92</v>
          </cell>
          <cell r="H177">
            <v>77</v>
          </cell>
          <cell r="I177">
            <v>70</v>
          </cell>
          <cell r="J177">
            <v>69</v>
          </cell>
          <cell r="K177">
            <v>87</v>
          </cell>
          <cell r="L177">
            <v>112</v>
          </cell>
          <cell r="M177">
            <v>126</v>
          </cell>
        </row>
        <row r="178">
          <cell r="C178" t="str">
            <v>Huntingdonshire</v>
          </cell>
          <cell r="D178" t="str">
            <v>E07000011</v>
          </cell>
          <cell r="E178">
            <v>269</v>
          </cell>
          <cell r="F178">
            <v>274</v>
          </cell>
          <cell r="G178">
            <v>284</v>
          </cell>
          <cell r="H178">
            <v>276</v>
          </cell>
          <cell r="I178">
            <v>278</v>
          </cell>
          <cell r="J178">
            <v>309</v>
          </cell>
          <cell r="K178">
            <v>324</v>
          </cell>
          <cell r="L178">
            <v>293</v>
          </cell>
          <cell r="M178">
            <v>334</v>
          </cell>
        </row>
        <row r="179">
          <cell r="C179" t="str">
            <v>South Cambridgeshire</v>
          </cell>
          <cell r="D179" t="str">
            <v>E07000012</v>
          </cell>
          <cell r="E179">
            <v>381</v>
          </cell>
          <cell r="F179">
            <v>388</v>
          </cell>
          <cell r="G179">
            <v>391</v>
          </cell>
          <cell r="H179">
            <v>361</v>
          </cell>
          <cell r="I179">
            <v>334</v>
          </cell>
          <cell r="J179">
            <v>325</v>
          </cell>
          <cell r="K179">
            <v>325</v>
          </cell>
          <cell r="L179">
            <v>333</v>
          </cell>
          <cell r="M179">
            <v>280</v>
          </cell>
        </row>
        <row r="180">
          <cell r="C180" t="str">
            <v>Essex</v>
          </cell>
          <cell r="D180" t="str">
            <v>E10000012</v>
          </cell>
          <cell r="E180">
            <v>4633</v>
          </cell>
          <cell r="F180">
            <v>4641</v>
          </cell>
          <cell r="G180">
            <v>4569</v>
          </cell>
          <cell r="H180">
            <v>4394</v>
          </cell>
          <cell r="I180">
            <v>4248</v>
          </cell>
          <cell r="J180">
            <v>4227</v>
          </cell>
          <cell r="K180">
            <v>4125</v>
          </cell>
          <cell r="L180">
            <v>4132</v>
          </cell>
          <cell r="M180">
            <v>4449</v>
          </cell>
        </row>
        <row r="181">
          <cell r="C181" t="str">
            <v>Basildon</v>
          </cell>
          <cell r="D181" t="str">
            <v>E07000066</v>
          </cell>
          <cell r="E181">
            <v>182</v>
          </cell>
          <cell r="F181">
            <v>197</v>
          </cell>
          <cell r="G181">
            <v>193</v>
          </cell>
          <cell r="H181">
            <v>211</v>
          </cell>
          <cell r="I181">
            <v>217</v>
          </cell>
          <cell r="J181">
            <v>255</v>
          </cell>
          <cell r="K181">
            <v>242</v>
          </cell>
          <cell r="L181">
            <v>274</v>
          </cell>
          <cell r="M181">
            <v>378</v>
          </cell>
        </row>
        <row r="182">
          <cell r="C182" t="str">
            <v>Braintree</v>
          </cell>
          <cell r="D182" t="str">
            <v>E07000067</v>
          </cell>
          <cell r="E182">
            <v>293</v>
          </cell>
          <cell r="F182">
            <v>307</v>
          </cell>
          <cell r="G182">
            <v>301</v>
          </cell>
          <cell r="H182">
            <v>238</v>
          </cell>
          <cell r="I182">
            <v>202</v>
          </cell>
          <cell r="J182">
            <v>184</v>
          </cell>
          <cell r="K182">
            <v>164</v>
          </cell>
          <cell r="L182">
            <v>167</v>
          </cell>
          <cell r="M182">
            <v>177</v>
          </cell>
        </row>
        <row r="183">
          <cell r="C183" t="str">
            <v>Brentwood</v>
          </cell>
          <cell r="D183" t="str">
            <v>E07000068</v>
          </cell>
          <cell r="E183">
            <v>214</v>
          </cell>
          <cell r="F183">
            <v>206</v>
          </cell>
          <cell r="G183">
            <v>192</v>
          </cell>
          <cell r="H183">
            <v>187</v>
          </cell>
          <cell r="I183">
            <v>171</v>
          </cell>
          <cell r="J183">
            <v>166</v>
          </cell>
          <cell r="K183">
            <v>170</v>
          </cell>
          <cell r="L183">
            <v>178</v>
          </cell>
          <cell r="M183">
            <v>322</v>
          </cell>
        </row>
        <row r="184">
          <cell r="C184" t="str">
            <v>Castle Point</v>
          </cell>
          <cell r="D184" t="str">
            <v>E07000069</v>
          </cell>
          <cell r="E184">
            <v>45</v>
          </cell>
          <cell r="F184">
            <v>38</v>
          </cell>
          <cell r="G184">
            <v>39</v>
          </cell>
          <cell r="H184">
            <v>42</v>
          </cell>
          <cell r="I184">
            <v>55</v>
          </cell>
          <cell r="J184">
            <v>77</v>
          </cell>
          <cell r="K184">
            <v>114</v>
          </cell>
          <cell r="L184">
            <v>104</v>
          </cell>
          <cell r="M184">
            <v>205</v>
          </cell>
        </row>
        <row r="185">
          <cell r="C185" t="str">
            <v>Chelmsford</v>
          </cell>
          <cell r="D185" t="str">
            <v>E07000070</v>
          </cell>
          <cell r="E185">
            <v>303</v>
          </cell>
          <cell r="F185">
            <v>276</v>
          </cell>
          <cell r="G185">
            <v>266</v>
          </cell>
          <cell r="H185">
            <v>269</v>
          </cell>
          <cell r="I185">
            <v>261</v>
          </cell>
          <cell r="J185">
            <v>260</v>
          </cell>
          <cell r="K185">
            <v>280</v>
          </cell>
          <cell r="L185">
            <v>286</v>
          </cell>
          <cell r="M185">
            <v>302</v>
          </cell>
        </row>
        <row r="186">
          <cell r="C186" t="str">
            <v>Colchester</v>
          </cell>
          <cell r="D186" t="str">
            <v>E07000071</v>
          </cell>
          <cell r="E186">
            <v>670</v>
          </cell>
          <cell r="F186">
            <v>646</v>
          </cell>
          <cell r="G186">
            <v>639</v>
          </cell>
          <cell r="H186">
            <v>575</v>
          </cell>
          <cell r="I186">
            <v>504</v>
          </cell>
          <cell r="J186">
            <v>425</v>
          </cell>
          <cell r="K186">
            <v>409</v>
          </cell>
          <cell r="L186">
            <v>370</v>
          </cell>
          <cell r="M186">
            <v>369</v>
          </cell>
        </row>
        <row r="187">
          <cell r="C187" t="str">
            <v>Epping Forest</v>
          </cell>
          <cell r="D187" t="str">
            <v>E07000072</v>
          </cell>
          <cell r="E187">
            <v>273</v>
          </cell>
          <cell r="F187">
            <v>266</v>
          </cell>
          <cell r="G187">
            <v>270</v>
          </cell>
          <cell r="H187">
            <v>294</v>
          </cell>
          <cell r="I187">
            <v>338</v>
          </cell>
          <cell r="J187">
            <v>363</v>
          </cell>
          <cell r="K187">
            <v>359</v>
          </cell>
          <cell r="L187">
            <v>383</v>
          </cell>
          <cell r="M187">
            <v>412</v>
          </cell>
        </row>
        <row r="188">
          <cell r="C188" t="str">
            <v>Harlow</v>
          </cell>
          <cell r="D188" t="str">
            <v>E07000073</v>
          </cell>
          <cell r="E188">
            <v>79</v>
          </cell>
          <cell r="F188">
            <v>75</v>
          </cell>
          <cell r="G188">
            <v>71</v>
          </cell>
          <cell r="H188">
            <v>70</v>
          </cell>
          <cell r="I188">
            <v>59</v>
          </cell>
          <cell r="J188">
            <v>62</v>
          </cell>
          <cell r="K188">
            <v>60</v>
          </cell>
          <cell r="L188">
            <v>70</v>
          </cell>
          <cell r="M188">
            <v>75</v>
          </cell>
        </row>
        <row r="189">
          <cell r="C189" t="str">
            <v>Maldon</v>
          </cell>
          <cell r="D189" t="str">
            <v>E07000074</v>
          </cell>
          <cell r="E189">
            <v>357</v>
          </cell>
          <cell r="F189">
            <v>352</v>
          </cell>
          <cell r="G189">
            <v>352</v>
          </cell>
          <cell r="H189">
            <v>338</v>
          </cell>
          <cell r="I189">
            <v>320</v>
          </cell>
          <cell r="J189">
            <v>326</v>
          </cell>
          <cell r="K189">
            <v>294</v>
          </cell>
          <cell r="L189">
            <v>278</v>
          </cell>
          <cell r="M189">
            <v>265</v>
          </cell>
        </row>
        <row r="190">
          <cell r="C190" t="str">
            <v>Rochford</v>
          </cell>
          <cell r="D190" t="str">
            <v>E07000075</v>
          </cell>
          <cell r="E190">
            <v>33</v>
          </cell>
          <cell r="F190">
            <v>69</v>
          </cell>
          <cell r="G190">
            <v>74</v>
          </cell>
          <cell r="H190">
            <v>86</v>
          </cell>
          <cell r="I190">
            <v>88</v>
          </cell>
          <cell r="J190">
            <v>86</v>
          </cell>
          <cell r="K190">
            <v>76</v>
          </cell>
          <cell r="L190">
            <v>86</v>
          </cell>
          <cell r="M190">
            <v>88</v>
          </cell>
        </row>
        <row r="191">
          <cell r="C191" t="str">
            <v>Tendring</v>
          </cell>
          <cell r="D191" t="str">
            <v>E07000076</v>
          </cell>
          <cell r="E191">
            <v>1970</v>
          </cell>
          <cell r="F191">
            <v>1987</v>
          </cell>
          <cell r="G191">
            <v>1983</v>
          </cell>
          <cell r="H191">
            <v>1885</v>
          </cell>
          <cell r="I191">
            <v>1847</v>
          </cell>
          <cell r="J191">
            <v>1828</v>
          </cell>
          <cell r="K191">
            <v>1753</v>
          </cell>
          <cell r="L191">
            <v>1719</v>
          </cell>
          <cell r="M191">
            <v>1663</v>
          </cell>
        </row>
        <row r="192">
          <cell r="C192" t="str">
            <v>Uttlesford</v>
          </cell>
          <cell r="D192" t="str">
            <v>E07000077</v>
          </cell>
          <cell r="E192">
            <v>214</v>
          </cell>
          <cell r="F192">
            <v>222</v>
          </cell>
          <cell r="G192">
            <v>189</v>
          </cell>
          <cell r="H192">
            <v>199</v>
          </cell>
          <cell r="I192">
            <v>186</v>
          </cell>
          <cell r="J192">
            <v>195</v>
          </cell>
          <cell r="K192">
            <v>204</v>
          </cell>
          <cell r="L192">
            <v>217</v>
          </cell>
          <cell r="M192">
            <v>193</v>
          </cell>
        </row>
        <row r="193">
          <cell r="C193" t="str">
            <v>Hertfordshire</v>
          </cell>
          <cell r="D193" t="str">
            <v>E10000015</v>
          </cell>
          <cell r="E193">
            <v>2222</v>
          </cell>
          <cell r="F193">
            <v>2517</v>
          </cell>
          <cell r="G193">
            <v>2338</v>
          </cell>
          <cell r="H193">
            <v>2313</v>
          </cell>
          <cell r="I193">
            <v>2196</v>
          </cell>
          <cell r="J193">
            <v>1999</v>
          </cell>
          <cell r="K193">
            <v>2035</v>
          </cell>
          <cell r="L193">
            <v>1998</v>
          </cell>
          <cell r="M193">
            <v>2007</v>
          </cell>
        </row>
        <row r="194">
          <cell r="C194" t="str">
            <v>Broxbourne</v>
          </cell>
          <cell r="D194" t="str">
            <v>E07000095</v>
          </cell>
          <cell r="E194">
            <v>79</v>
          </cell>
          <cell r="F194">
            <v>102</v>
          </cell>
          <cell r="G194">
            <v>91</v>
          </cell>
          <cell r="H194">
            <v>97</v>
          </cell>
          <cell r="I194">
            <v>95</v>
          </cell>
          <cell r="J194">
            <v>82</v>
          </cell>
          <cell r="K194">
            <v>92</v>
          </cell>
          <cell r="L194">
            <v>55</v>
          </cell>
          <cell r="M194">
            <v>58</v>
          </cell>
        </row>
        <row r="195">
          <cell r="C195" t="str">
            <v>Dacorum</v>
          </cell>
          <cell r="D195" t="str">
            <v>E07000096</v>
          </cell>
          <cell r="E195">
            <v>154</v>
          </cell>
          <cell r="F195">
            <v>154</v>
          </cell>
          <cell r="G195">
            <v>145</v>
          </cell>
          <cell r="H195">
            <v>338</v>
          </cell>
          <cell r="I195">
            <v>285</v>
          </cell>
          <cell r="J195">
            <v>282</v>
          </cell>
          <cell r="K195">
            <v>309</v>
          </cell>
          <cell r="L195">
            <v>307</v>
          </cell>
          <cell r="M195">
            <v>303</v>
          </cell>
        </row>
        <row r="196">
          <cell r="C196" t="str">
            <v>East Hertfordshire</v>
          </cell>
          <cell r="D196" t="str">
            <v>E07000242</v>
          </cell>
          <cell r="E196">
            <v>116</v>
          </cell>
          <cell r="F196">
            <v>128</v>
          </cell>
          <cell r="G196">
            <v>119</v>
          </cell>
          <cell r="H196">
            <v>165</v>
          </cell>
          <cell r="I196">
            <v>197</v>
          </cell>
          <cell r="J196">
            <v>181</v>
          </cell>
          <cell r="K196">
            <v>185</v>
          </cell>
          <cell r="L196">
            <v>190</v>
          </cell>
          <cell r="M196">
            <v>197</v>
          </cell>
        </row>
        <row r="197">
          <cell r="C197" t="str">
            <v>Hertsmere</v>
          </cell>
          <cell r="D197" t="str">
            <v>E07000098</v>
          </cell>
          <cell r="E197">
            <v>137</v>
          </cell>
          <cell r="F197">
            <v>166</v>
          </cell>
          <cell r="G197">
            <v>173</v>
          </cell>
          <cell r="H197">
            <v>218</v>
          </cell>
          <cell r="I197">
            <v>217</v>
          </cell>
          <cell r="J197">
            <v>220</v>
          </cell>
          <cell r="K197">
            <v>240</v>
          </cell>
          <cell r="L197">
            <v>249</v>
          </cell>
          <cell r="M197">
            <v>248</v>
          </cell>
        </row>
        <row r="198">
          <cell r="C198" t="str">
            <v>North Hertfordshire</v>
          </cell>
          <cell r="D198" t="str">
            <v>E07000099</v>
          </cell>
          <cell r="E198">
            <v>303</v>
          </cell>
          <cell r="F198">
            <v>295</v>
          </cell>
          <cell r="G198">
            <v>295</v>
          </cell>
          <cell r="H198">
            <v>277</v>
          </cell>
          <cell r="I198">
            <v>278</v>
          </cell>
          <cell r="J198">
            <v>276</v>
          </cell>
          <cell r="K198">
            <v>307</v>
          </cell>
          <cell r="L198">
            <v>291</v>
          </cell>
          <cell r="M198">
            <v>288</v>
          </cell>
        </row>
        <row r="199">
          <cell r="C199" t="str">
            <v>St Albans</v>
          </cell>
          <cell r="D199" t="str">
            <v>E07000240</v>
          </cell>
          <cell r="E199">
            <v>415</v>
          </cell>
          <cell r="F199">
            <v>398</v>
          </cell>
          <cell r="G199">
            <v>377</v>
          </cell>
          <cell r="H199">
            <v>318</v>
          </cell>
          <cell r="I199">
            <v>241</v>
          </cell>
          <cell r="J199">
            <v>234</v>
          </cell>
          <cell r="K199">
            <v>247</v>
          </cell>
          <cell r="L199">
            <v>203</v>
          </cell>
          <cell r="M199">
            <v>113</v>
          </cell>
        </row>
        <row r="200">
          <cell r="C200" t="str">
            <v>Stevenage</v>
          </cell>
          <cell r="D200" t="str">
            <v>E07000243</v>
          </cell>
          <cell r="E200">
            <v>106</v>
          </cell>
          <cell r="F200">
            <v>107</v>
          </cell>
          <cell r="G200">
            <v>101</v>
          </cell>
          <cell r="H200">
            <v>97</v>
          </cell>
          <cell r="I200">
            <v>81</v>
          </cell>
          <cell r="J200">
            <v>75</v>
          </cell>
          <cell r="K200">
            <v>87</v>
          </cell>
          <cell r="L200">
            <v>95</v>
          </cell>
          <cell r="M200">
            <v>83</v>
          </cell>
        </row>
        <row r="201">
          <cell r="C201" t="str">
            <v>Three Rivers</v>
          </cell>
          <cell r="D201" t="str">
            <v>E07000102</v>
          </cell>
          <cell r="E201">
            <v>160</v>
          </cell>
          <cell r="F201">
            <v>176</v>
          </cell>
          <cell r="G201">
            <v>161</v>
          </cell>
          <cell r="H201">
            <v>104</v>
          </cell>
          <cell r="I201">
            <v>72</v>
          </cell>
          <cell r="J201">
            <v>54</v>
          </cell>
          <cell r="K201">
            <v>45</v>
          </cell>
          <cell r="L201">
            <v>51</v>
          </cell>
          <cell r="M201">
            <v>52</v>
          </cell>
        </row>
        <row r="202">
          <cell r="C202" t="str">
            <v>Watford</v>
          </cell>
          <cell r="D202" t="str">
            <v>E07000103</v>
          </cell>
          <cell r="E202">
            <v>40</v>
          </cell>
          <cell r="F202">
            <v>314</v>
          </cell>
          <cell r="G202">
            <v>262</v>
          </cell>
          <cell r="H202">
            <v>131</v>
          </cell>
          <cell r="I202">
            <v>91</v>
          </cell>
          <cell r="J202">
            <v>73</v>
          </cell>
          <cell r="K202">
            <v>52</v>
          </cell>
          <cell r="L202">
            <v>47</v>
          </cell>
          <cell r="M202">
            <v>44</v>
          </cell>
        </row>
        <row r="203">
          <cell r="C203" t="str">
            <v>Welwyn Hatfield</v>
          </cell>
          <cell r="D203" t="str">
            <v>E07000241</v>
          </cell>
          <cell r="E203">
            <v>712</v>
          </cell>
          <cell r="F203">
            <v>677</v>
          </cell>
          <cell r="G203">
            <v>614</v>
          </cell>
          <cell r="H203">
            <v>568</v>
          </cell>
          <cell r="I203">
            <v>639</v>
          </cell>
          <cell r="J203">
            <v>522</v>
          </cell>
          <cell r="K203">
            <v>471</v>
          </cell>
          <cell r="L203">
            <v>510</v>
          </cell>
          <cell r="M203">
            <v>621</v>
          </cell>
        </row>
        <row r="204">
          <cell r="C204" t="str">
            <v>Norfolk</v>
          </cell>
          <cell r="D204" t="str">
            <v>E10000020</v>
          </cell>
          <cell r="E204">
            <v>12032</v>
          </cell>
          <cell r="F204">
            <v>12079</v>
          </cell>
          <cell r="G204">
            <v>12323</v>
          </cell>
          <cell r="H204">
            <v>12589</v>
          </cell>
          <cell r="I204">
            <v>12519</v>
          </cell>
          <cell r="J204">
            <v>12678</v>
          </cell>
          <cell r="K204">
            <v>12859</v>
          </cell>
          <cell r="L204">
            <v>13090</v>
          </cell>
          <cell r="M204">
            <v>13420</v>
          </cell>
        </row>
        <row r="205">
          <cell r="C205" t="str">
            <v>Breckland</v>
          </cell>
          <cell r="D205" t="str">
            <v>E07000143</v>
          </cell>
          <cell r="E205">
            <v>450</v>
          </cell>
          <cell r="F205">
            <v>458</v>
          </cell>
          <cell r="G205">
            <v>435</v>
          </cell>
          <cell r="H205">
            <v>437</v>
          </cell>
          <cell r="I205">
            <v>421</v>
          </cell>
          <cell r="J205">
            <v>398</v>
          </cell>
          <cell r="K205">
            <v>398</v>
          </cell>
          <cell r="L205">
            <v>425</v>
          </cell>
          <cell r="M205">
            <v>433</v>
          </cell>
        </row>
        <row r="206">
          <cell r="C206" t="str">
            <v>Broadland</v>
          </cell>
          <cell r="D206" t="str">
            <v>E07000144</v>
          </cell>
          <cell r="E206">
            <v>452</v>
          </cell>
          <cell r="F206">
            <v>419</v>
          </cell>
          <cell r="G206">
            <v>409</v>
          </cell>
          <cell r="H206">
            <v>411</v>
          </cell>
          <cell r="I206">
            <v>392</v>
          </cell>
          <cell r="J206">
            <v>420</v>
          </cell>
          <cell r="K206">
            <v>420</v>
          </cell>
          <cell r="L206">
            <v>398</v>
          </cell>
          <cell r="M206">
            <v>517</v>
          </cell>
        </row>
        <row r="207">
          <cell r="C207" t="str">
            <v>Great Yarmouth</v>
          </cell>
          <cell r="D207" t="str">
            <v>E07000145</v>
          </cell>
          <cell r="E207">
            <v>2566</v>
          </cell>
          <cell r="F207">
            <v>2527</v>
          </cell>
          <cell r="G207">
            <v>2543</v>
          </cell>
          <cell r="H207">
            <v>2471</v>
          </cell>
          <cell r="I207">
            <v>2432</v>
          </cell>
          <cell r="J207">
            <v>2388</v>
          </cell>
          <cell r="K207">
            <v>2417</v>
          </cell>
          <cell r="L207">
            <v>2351</v>
          </cell>
          <cell r="M207">
            <v>2295</v>
          </cell>
        </row>
        <row r="208">
          <cell r="C208" t="str">
            <v>King's Lynn and West Norfolk</v>
          </cell>
          <cell r="D208" t="str">
            <v>E07000146</v>
          </cell>
          <cell r="E208">
            <v>3018</v>
          </cell>
          <cell r="F208">
            <v>3115</v>
          </cell>
          <cell r="G208">
            <v>3211</v>
          </cell>
          <cell r="H208">
            <v>3310</v>
          </cell>
          <cell r="I208">
            <v>3295</v>
          </cell>
          <cell r="J208">
            <v>3362</v>
          </cell>
          <cell r="K208">
            <v>3298</v>
          </cell>
          <cell r="L208">
            <v>3313</v>
          </cell>
          <cell r="M208">
            <v>3381</v>
          </cell>
        </row>
        <row r="209">
          <cell r="C209" t="str">
            <v>North Norfolk</v>
          </cell>
          <cell r="D209" t="str">
            <v>E07000147</v>
          </cell>
          <cell r="E209">
            <v>4763</v>
          </cell>
          <cell r="F209">
            <v>4700</v>
          </cell>
          <cell r="G209">
            <v>4772</v>
          </cell>
          <cell r="H209">
            <v>4901</v>
          </cell>
          <cell r="I209">
            <v>4883</v>
          </cell>
          <cell r="J209">
            <v>5006</v>
          </cell>
          <cell r="K209">
            <v>5210</v>
          </cell>
          <cell r="L209">
            <v>5359</v>
          </cell>
          <cell r="M209">
            <v>5435</v>
          </cell>
        </row>
        <row r="210">
          <cell r="C210" t="str">
            <v>Norwich</v>
          </cell>
          <cell r="D210" t="str">
            <v>E07000148</v>
          </cell>
          <cell r="E210">
            <v>331</v>
          </cell>
          <cell r="F210">
            <v>342</v>
          </cell>
          <cell r="G210">
            <v>412</v>
          </cell>
          <cell r="H210">
            <v>474</v>
          </cell>
          <cell r="I210">
            <v>501</v>
          </cell>
          <cell r="J210">
            <v>496</v>
          </cell>
          <cell r="K210">
            <v>502</v>
          </cell>
          <cell r="L210">
            <v>545</v>
          </cell>
          <cell r="M210">
            <v>617</v>
          </cell>
        </row>
        <row r="211">
          <cell r="C211" t="str">
            <v>South Norfolk</v>
          </cell>
          <cell r="D211" t="str">
            <v>E07000149</v>
          </cell>
          <cell r="E211">
            <v>452</v>
          </cell>
          <cell r="F211">
            <v>518</v>
          </cell>
          <cell r="G211">
            <v>541</v>
          </cell>
          <cell r="H211">
            <v>585</v>
          </cell>
          <cell r="I211">
            <v>595</v>
          </cell>
          <cell r="J211">
            <v>608</v>
          </cell>
          <cell r="K211">
            <v>614</v>
          </cell>
          <cell r="L211">
            <v>699</v>
          </cell>
          <cell r="M211">
            <v>742</v>
          </cell>
        </row>
        <row r="212">
          <cell r="C212" t="str">
            <v>Suffolk</v>
          </cell>
          <cell r="D212" t="str">
            <v>E10000029</v>
          </cell>
          <cell r="E212">
            <v>5644</v>
          </cell>
          <cell r="F212">
            <v>5676</v>
          </cell>
          <cell r="G212">
            <v>5760</v>
          </cell>
          <cell r="H212">
            <v>5918</v>
          </cell>
          <cell r="I212">
            <v>5947</v>
          </cell>
          <cell r="J212">
            <v>5857</v>
          </cell>
          <cell r="K212">
            <v>6068</v>
          </cell>
          <cell r="L212">
            <v>6037</v>
          </cell>
          <cell r="M212">
            <v>6215</v>
          </cell>
        </row>
        <row r="213">
          <cell r="C213" t="str">
            <v>Babergh</v>
          </cell>
          <cell r="D213" t="str">
            <v>E07000200</v>
          </cell>
          <cell r="E213">
            <v>479</v>
          </cell>
          <cell r="F213">
            <v>488</v>
          </cell>
          <cell r="G213">
            <v>476</v>
          </cell>
          <cell r="H213">
            <v>521</v>
          </cell>
          <cell r="I213">
            <v>526</v>
          </cell>
          <cell r="J213">
            <v>466</v>
          </cell>
          <cell r="K213">
            <v>496</v>
          </cell>
          <cell r="L213">
            <v>488</v>
          </cell>
          <cell r="M213">
            <v>518</v>
          </cell>
        </row>
        <row r="214">
          <cell r="C214" t="str">
            <v>Forest Heath</v>
          </cell>
          <cell r="D214" t="str">
            <v>E07000201</v>
          </cell>
          <cell r="E214">
            <v>184</v>
          </cell>
          <cell r="F214">
            <v>182</v>
          </cell>
          <cell r="G214">
            <v>184</v>
          </cell>
          <cell r="H214">
            <v>185</v>
          </cell>
          <cell r="I214">
            <v>185</v>
          </cell>
          <cell r="J214">
            <v>199</v>
          </cell>
          <cell r="K214">
            <v>213</v>
          </cell>
          <cell r="L214">
            <v>210</v>
          </cell>
          <cell r="M214">
            <v>213</v>
          </cell>
        </row>
        <row r="215">
          <cell r="C215" t="str">
            <v>Ipswich</v>
          </cell>
          <cell r="D215" t="str">
            <v>E07000202</v>
          </cell>
          <cell r="E215">
            <v>373</v>
          </cell>
          <cell r="F215">
            <v>335</v>
          </cell>
          <cell r="G215">
            <v>362</v>
          </cell>
          <cell r="H215">
            <v>408</v>
          </cell>
          <cell r="I215">
            <v>450</v>
          </cell>
          <cell r="J215">
            <v>375</v>
          </cell>
          <cell r="K215">
            <v>452</v>
          </cell>
          <cell r="L215">
            <v>474</v>
          </cell>
          <cell r="M215">
            <v>505</v>
          </cell>
        </row>
        <row r="216">
          <cell r="C216" t="str">
            <v>Mid Suffolk</v>
          </cell>
          <cell r="D216" t="str">
            <v>E07000203</v>
          </cell>
          <cell r="E216">
            <v>411</v>
          </cell>
          <cell r="F216">
            <v>398</v>
          </cell>
          <cell r="G216">
            <v>419</v>
          </cell>
          <cell r="H216">
            <v>469</v>
          </cell>
          <cell r="I216">
            <v>498</v>
          </cell>
          <cell r="J216">
            <v>451</v>
          </cell>
          <cell r="K216">
            <v>475</v>
          </cell>
          <cell r="L216">
            <v>445</v>
          </cell>
          <cell r="M216">
            <v>484</v>
          </cell>
        </row>
        <row r="217">
          <cell r="C217" t="str">
            <v>St Edmundsbury</v>
          </cell>
          <cell r="D217" t="str">
            <v>E07000204</v>
          </cell>
          <cell r="E217">
            <v>257</v>
          </cell>
          <cell r="F217">
            <v>273</v>
          </cell>
          <cell r="G217">
            <v>284</v>
          </cell>
          <cell r="H217">
            <v>301</v>
          </cell>
          <cell r="I217">
            <v>254</v>
          </cell>
          <cell r="J217">
            <v>254</v>
          </cell>
          <cell r="K217">
            <v>258</v>
          </cell>
          <cell r="L217">
            <v>252</v>
          </cell>
          <cell r="M217">
            <v>276</v>
          </cell>
        </row>
        <row r="218">
          <cell r="C218" t="str">
            <v>Suffolk Coastal</v>
          </cell>
          <cell r="D218" t="str">
            <v>E07000205</v>
          </cell>
          <cell r="E218">
            <v>2600</v>
          </cell>
          <cell r="F218">
            <v>2648</v>
          </cell>
          <cell r="G218">
            <v>2675</v>
          </cell>
          <cell r="H218">
            <v>2719</v>
          </cell>
          <cell r="I218">
            <v>2679</v>
          </cell>
          <cell r="J218">
            <v>2738</v>
          </cell>
          <cell r="K218">
            <v>2758</v>
          </cell>
          <cell r="L218">
            <v>2765</v>
          </cell>
          <cell r="M218">
            <v>2795</v>
          </cell>
        </row>
        <row r="219">
          <cell r="C219" t="str">
            <v>Waveney</v>
          </cell>
          <cell r="D219" t="str">
            <v>E07000206</v>
          </cell>
          <cell r="E219">
            <v>1340</v>
          </cell>
          <cell r="F219">
            <v>1352</v>
          </cell>
          <cell r="G219">
            <v>1360</v>
          </cell>
          <cell r="H219">
            <v>1315</v>
          </cell>
          <cell r="I219">
            <v>1355</v>
          </cell>
          <cell r="J219">
            <v>1374</v>
          </cell>
          <cell r="K219">
            <v>1416</v>
          </cell>
          <cell r="L219">
            <v>1403</v>
          </cell>
          <cell r="M219">
            <v>1424</v>
          </cell>
        </row>
        <row r="220">
          <cell r="C220" t="str">
            <v>London</v>
          </cell>
          <cell r="D220" t="str">
            <v>E12000007</v>
          </cell>
          <cell r="E220">
            <v>47671</v>
          </cell>
          <cell r="F220">
            <v>47990</v>
          </cell>
          <cell r="G220">
            <v>53153</v>
          </cell>
          <cell r="H220">
            <v>48163</v>
          </cell>
          <cell r="I220">
            <v>48390</v>
          </cell>
          <cell r="J220">
            <v>45209</v>
          </cell>
          <cell r="K220">
            <v>46225</v>
          </cell>
          <cell r="L220">
            <v>48435</v>
          </cell>
          <cell r="M220">
            <v>45980</v>
          </cell>
        </row>
        <row r="221">
          <cell r="C221" t="str">
            <v>Camden</v>
          </cell>
          <cell r="D221" t="str">
            <v>E09000007</v>
          </cell>
          <cell r="E221">
            <v>4120</v>
          </cell>
          <cell r="F221">
            <v>4033</v>
          </cell>
          <cell r="G221">
            <v>4836</v>
          </cell>
          <cell r="H221">
            <v>5158</v>
          </cell>
          <cell r="I221">
            <v>5558</v>
          </cell>
          <cell r="J221">
            <v>6078</v>
          </cell>
          <cell r="K221">
            <v>6344</v>
          </cell>
          <cell r="L221">
            <v>7389</v>
          </cell>
          <cell r="M221">
            <v>7122</v>
          </cell>
        </row>
        <row r="222">
          <cell r="C222" t="str">
            <v>City of London</v>
          </cell>
          <cell r="D222" t="str">
            <v>E09000001</v>
          </cell>
          <cell r="E222">
            <v>1458</v>
          </cell>
          <cell r="F222">
            <v>1515</v>
          </cell>
          <cell r="G222">
            <v>1600</v>
          </cell>
          <cell r="H222">
            <v>1579</v>
          </cell>
          <cell r="I222">
            <v>1802</v>
          </cell>
          <cell r="J222">
            <v>1915</v>
          </cell>
          <cell r="K222">
            <v>1976</v>
          </cell>
          <cell r="L222">
            <v>1867</v>
          </cell>
          <cell r="M222">
            <v>1964</v>
          </cell>
        </row>
        <row r="223">
          <cell r="C223" t="str">
            <v>Hackney</v>
          </cell>
          <cell r="D223" t="str">
            <v>E09000012</v>
          </cell>
          <cell r="E223">
            <v>98</v>
          </cell>
          <cell r="F223">
            <v>82</v>
          </cell>
          <cell r="G223">
            <v>1270</v>
          </cell>
          <cell r="H223">
            <v>919</v>
          </cell>
          <cell r="I223">
            <v>1055</v>
          </cell>
          <cell r="J223">
            <v>1012</v>
          </cell>
          <cell r="K223">
            <v>1063</v>
          </cell>
          <cell r="L223">
            <v>809</v>
          </cell>
          <cell r="M223">
            <v>734</v>
          </cell>
        </row>
        <row r="224">
          <cell r="C224" t="str">
            <v>Hammersmith and Fulham</v>
          </cell>
          <cell r="D224" t="str">
            <v>E09000013</v>
          </cell>
          <cell r="E224">
            <v>1877</v>
          </cell>
          <cell r="F224">
            <v>1951</v>
          </cell>
          <cell r="G224">
            <v>2192</v>
          </cell>
          <cell r="H224">
            <v>1887</v>
          </cell>
          <cell r="I224">
            <v>1995</v>
          </cell>
          <cell r="J224">
            <v>2110</v>
          </cell>
          <cell r="K224">
            <v>2246</v>
          </cell>
          <cell r="L224">
            <v>2448</v>
          </cell>
          <cell r="M224">
            <v>2110</v>
          </cell>
        </row>
        <row r="225">
          <cell r="C225" t="str">
            <v>Haringey</v>
          </cell>
          <cell r="D225" t="str">
            <v>E09000014</v>
          </cell>
          <cell r="E225">
            <v>446</v>
          </cell>
          <cell r="F225">
            <v>515</v>
          </cell>
          <cell r="G225">
            <v>615</v>
          </cell>
          <cell r="H225">
            <v>530</v>
          </cell>
          <cell r="I225">
            <v>826</v>
          </cell>
          <cell r="J225">
            <v>0</v>
          </cell>
          <cell r="K225">
            <v>0</v>
          </cell>
          <cell r="L225">
            <v>0</v>
          </cell>
          <cell r="M225">
            <v>0</v>
          </cell>
        </row>
        <row r="226">
          <cell r="C226" t="str">
            <v>Islington</v>
          </cell>
          <cell r="D226" t="str">
            <v>E09000019</v>
          </cell>
          <cell r="E226">
            <v>529</v>
          </cell>
          <cell r="F226">
            <v>730</v>
          </cell>
          <cell r="G226">
            <v>1471</v>
          </cell>
          <cell r="H226">
            <v>425</v>
          </cell>
          <cell r="I226">
            <v>367</v>
          </cell>
          <cell r="J226">
            <v>340</v>
          </cell>
          <cell r="K226">
            <v>296</v>
          </cell>
          <cell r="L226">
            <v>300</v>
          </cell>
          <cell r="M226">
            <v>301</v>
          </cell>
        </row>
        <row r="227">
          <cell r="C227" t="str">
            <v>Kensington and Chelsea</v>
          </cell>
          <cell r="D227" t="str">
            <v>E09000020</v>
          </cell>
          <cell r="E227">
            <v>6737</v>
          </cell>
          <cell r="F227">
            <v>6908</v>
          </cell>
          <cell r="G227">
            <v>7474</v>
          </cell>
          <cell r="H227">
            <v>7823</v>
          </cell>
          <cell r="I227">
            <v>8330</v>
          </cell>
          <cell r="J227">
            <v>8657</v>
          </cell>
          <cell r="K227">
            <v>8898</v>
          </cell>
          <cell r="L227">
            <v>8989</v>
          </cell>
          <cell r="M227">
            <v>8854</v>
          </cell>
        </row>
        <row r="228">
          <cell r="C228" t="str">
            <v>Lambeth</v>
          </cell>
          <cell r="D228" t="str">
            <v>E09000022</v>
          </cell>
          <cell r="E228">
            <v>1084</v>
          </cell>
          <cell r="F228">
            <v>992</v>
          </cell>
          <cell r="G228">
            <v>938</v>
          </cell>
          <cell r="H228">
            <v>579</v>
          </cell>
          <cell r="I228">
            <v>484</v>
          </cell>
          <cell r="J228">
            <v>475</v>
          </cell>
          <cell r="K228">
            <v>458</v>
          </cell>
          <cell r="L228">
            <v>479</v>
          </cell>
          <cell r="M228">
            <v>396</v>
          </cell>
        </row>
        <row r="229">
          <cell r="C229" t="str">
            <v>Lewisham</v>
          </cell>
          <cell r="D229" t="str">
            <v>E09000023</v>
          </cell>
          <cell r="E229">
            <v>545</v>
          </cell>
          <cell r="F229">
            <v>596</v>
          </cell>
          <cell r="G229">
            <v>619</v>
          </cell>
          <cell r="H229">
            <v>384</v>
          </cell>
          <cell r="I229">
            <v>319</v>
          </cell>
          <cell r="J229">
            <v>349</v>
          </cell>
          <cell r="K229">
            <v>321</v>
          </cell>
          <cell r="L229">
            <v>278</v>
          </cell>
          <cell r="M229">
            <v>272</v>
          </cell>
        </row>
        <row r="230">
          <cell r="C230" t="str">
            <v>Newham</v>
          </cell>
          <cell r="D230" t="str">
            <v>E09000025</v>
          </cell>
          <cell r="E230">
            <v>1317</v>
          </cell>
          <cell r="F230">
            <v>1313</v>
          </cell>
          <cell r="G230">
            <v>1403</v>
          </cell>
          <cell r="H230">
            <v>691</v>
          </cell>
          <cell r="I230">
            <v>481</v>
          </cell>
          <cell r="J230">
            <v>421</v>
          </cell>
          <cell r="K230">
            <v>333</v>
          </cell>
          <cell r="L230">
            <v>323</v>
          </cell>
          <cell r="M230">
            <v>275</v>
          </cell>
        </row>
        <row r="231">
          <cell r="C231" t="str">
            <v>Southwark</v>
          </cell>
          <cell r="D231" t="str">
            <v>E09000028</v>
          </cell>
          <cell r="E231">
            <v>1945</v>
          </cell>
          <cell r="F231">
            <v>1495</v>
          </cell>
          <cell r="G231">
            <v>1901</v>
          </cell>
          <cell r="H231">
            <v>1820</v>
          </cell>
          <cell r="I231">
            <v>1971</v>
          </cell>
          <cell r="J231">
            <v>527</v>
          </cell>
          <cell r="K231">
            <v>514</v>
          </cell>
          <cell r="L231">
            <v>499</v>
          </cell>
          <cell r="M231">
            <v>497</v>
          </cell>
        </row>
        <row r="232">
          <cell r="C232" t="str">
            <v>Tower Hamlets</v>
          </cell>
          <cell r="D232" t="str">
            <v>E09000030</v>
          </cell>
          <cell r="E232">
            <v>4074</v>
          </cell>
          <cell r="F232">
            <v>4111</v>
          </cell>
          <cell r="G232">
            <v>5025</v>
          </cell>
          <cell r="H232">
            <v>4703</v>
          </cell>
          <cell r="I232">
            <v>5003</v>
          </cell>
          <cell r="J232">
            <v>4957</v>
          </cell>
          <cell r="K232">
            <v>5444</v>
          </cell>
          <cell r="L232">
            <v>5971</v>
          </cell>
          <cell r="M232">
            <v>6160</v>
          </cell>
        </row>
        <row r="233">
          <cell r="C233" t="str">
            <v>Wandsworth</v>
          </cell>
          <cell r="D233" t="str">
            <v>E09000032</v>
          </cell>
          <cell r="E233">
            <v>1851</v>
          </cell>
          <cell r="F233">
            <v>1672</v>
          </cell>
          <cell r="G233">
            <v>1629</v>
          </cell>
          <cell r="H233">
            <v>1281</v>
          </cell>
          <cell r="I233">
            <v>1100</v>
          </cell>
          <cell r="J233">
            <v>990</v>
          </cell>
          <cell r="K233">
            <v>880</v>
          </cell>
          <cell r="L233">
            <v>744</v>
          </cell>
          <cell r="M233">
            <v>698</v>
          </cell>
        </row>
        <row r="234">
          <cell r="C234" t="str">
            <v>Westminster</v>
          </cell>
          <cell r="D234" t="str">
            <v>E09000033</v>
          </cell>
          <cell r="E234">
            <v>7152</v>
          </cell>
          <cell r="F234">
            <v>7365</v>
          </cell>
          <cell r="G234">
            <v>7436</v>
          </cell>
          <cell r="H234">
            <v>6784</v>
          </cell>
          <cell r="I234">
            <v>6075</v>
          </cell>
          <cell r="J234">
            <v>5341</v>
          </cell>
          <cell r="K234">
            <v>4163</v>
          </cell>
          <cell r="L234">
            <v>3855</v>
          </cell>
          <cell r="M234">
            <v>3194</v>
          </cell>
        </row>
        <row r="235">
          <cell r="C235" t="str">
            <v>Barking and Dagenham</v>
          </cell>
          <cell r="D235" t="str">
            <v>E09000002</v>
          </cell>
          <cell r="E235">
            <v>233</v>
          </cell>
          <cell r="F235">
            <v>251</v>
          </cell>
          <cell r="G235">
            <v>181</v>
          </cell>
          <cell r="H235">
            <v>119</v>
          </cell>
          <cell r="I235">
            <v>99</v>
          </cell>
          <cell r="J235">
            <v>114</v>
          </cell>
          <cell r="K235">
            <v>98</v>
          </cell>
          <cell r="L235">
            <v>84</v>
          </cell>
          <cell r="M235">
            <v>111</v>
          </cell>
        </row>
        <row r="236">
          <cell r="C236" t="str">
            <v>Barnet</v>
          </cell>
          <cell r="D236" t="str">
            <v>E09000003</v>
          </cell>
          <cell r="E236">
            <v>2589</v>
          </cell>
          <cell r="F236">
            <v>2581</v>
          </cell>
          <cell r="G236">
            <v>2678</v>
          </cell>
          <cell r="H236">
            <v>2612</v>
          </cell>
          <cell r="I236">
            <v>2625</v>
          </cell>
          <cell r="J236">
            <v>2752</v>
          </cell>
          <cell r="K236">
            <v>3502</v>
          </cell>
          <cell r="L236">
            <v>3715</v>
          </cell>
          <cell r="M236">
            <v>3657</v>
          </cell>
        </row>
        <row r="237">
          <cell r="C237" t="str">
            <v>Bexley</v>
          </cell>
          <cell r="D237" t="str">
            <v>E09000004</v>
          </cell>
          <cell r="E237">
            <v>37</v>
          </cell>
          <cell r="F237">
            <v>35</v>
          </cell>
          <cell r="G237">
            <v>33</v>
          </cell>
          <cell r="H237">
            <v>38</v>
          </cell>
          <cell r="I237">
            <v>39</v>
          </cell>
          <cell r="J237">
            <v>36</v>
          </cell>
          <cell r="K237">
            <v>33</v>
          </cell>
          <cell r="L237">
            <v>46</v>
          </cell>
          <cell r="M237">
            <v>32</v>
          </cell>
        </row>
        <row r="238">
          <cell r="C238" t="str">
            <v>Brent</v>
          </cell>
          <cell r="D238" t="str">
            <v>E09000005</v>
          </cell>
          <cell r="E238">
            <v>611</v>
          </cell>
          <cell r="F238">
            <v>647</v>
          </cell>
          <cell r="G238">
            <v>686</v>
          </cell>
          <cell r="H238">
            <v>528</v>
          </cell>
          <cell r="I238">
            <v>392</v>
          </cell>
          <cell r="J238">
            <v>300</v>
          </cell>
          <cell r="K238">
            <v>285</v>
          </cell>
          <cell r="L238">
            <v>267</v>
          </cell>
          <cell r="M238">
            <v>286</v>
          </cell>
        </row>
        <row r="239">
          <cell r="C239" t="str">
            <v>Bromley</v>
          </cell>
          <cell r="D239" t="str">
            <v>E09000006</v>
          </cell>
          <cell r="E239">
            <v>460</v>
          </cell>
          <cell r="F239">
            <v>527</v>
          </cell>
          <cell r="G239">
            <v>568</v>
          </cell>
          <cell r="H239">
            <v>656</v>
          </cell>
          <cell r="I239">
            <v>616</v>
          </cell>
          <cell r="J239">
            <v>546</v>
          </cell>
          <cell r="K239">
            <v>820</v>
          </cell>
          <cell r="L239">
            <v>915</v>
          </cell>
          <cell r="M239">
            <v>790</v>
          </cell>
        </row>
        <row r="240">
          <cell r="C240" t="str">
            <v>Croydon</v>
          </cell>
          <cell r="D240" t="str">
            <v>E09000008</v>
          </cell>
          <cell r="E240">
            <v>7</v>
          </cell>
          <cell r="F240">
            <v>2</v>
          </cell>
          <cell r="G240">
            <v>6</v>
          </cell>
          <cell r="H240">
            <v>7</v>
          </cell>
          <cell r="I240">
            <v>353</v>
          </cell>
          <cell r="J240">
            <v>461</v>
          </cell>
          <cell r="K240">
            <v>455</v>
          </cell>
          <cell r="L240">
            <v>471</v>
          </cell>
          <cell r="M240">
            <v>464</v>
          </cell>
        </row>
        <row r="241">
          <cell r="C241" t="str">
            <v>Ealing</v>
          </cell>
          <cell r="D241" t="str">
            <v>E09000009</v>
          </cell>
          <cell r="E241">
            <v>999</v>
          </cell>
          <cell r="F241">
            <v>903</v>
          </cell>
          <cell r="G241">
            <v>986</v>
          </cell>
          <cell r="H241">
            <v>844</v>
          </cell>
          <cell r="I241">
            <v>281</v>
          </cell>
          <cell r="J241">
            <v>263</v>
          </cell>
          <cell r="K241">
            <v>256</v>
          </cell>
          <cell r="L241">
            <v>250</v>
          </cell>
          <cell r="M241">
            <v>200</v>
          </cell>
        </row>
        <row r="242">
          <cell r="C242" t="str">
            <v>Enfield</v>
          </cell>
          <cell r="D242" t="str">
            <v>E09000010</v>
          </cell>
          <cell r="E242">
            <v>1131</v>
          </cell>
          <cell r="F242">
            <v>1120</v>
          </cell>
          <cell r="G242">
            <v>1016</v>
          </cell>
          <cell r="H242">
            <v>1010</v>
          </cell>
          <cell r="I242">
            <v>1149</v>
          </cell>
          <cell r="J242">
            <v>1207</v>
          </cell>
          <cell r="K242">
            <v>1200</v>
          </cell>
          <cell r="L242">
            <v>1291</v>
          </cell>
          <cell r="M242">
            <v>1065</v>
          </cell>
        </row>
        <row r="243">
          <cell r="C243" t="str">
            <v>Greenwich</v>
          </cell>
          <cell r="D243" t="str">
            <v>E09000011</v>
          </cell>
          <cell r="E243">
            <v>868</v>
          </cell>
          <cell r="F243">
            <v>841</v>
          </cell>
          <cell r="G243">
            <v>874</v>
          </cell>
          <cell r="H243">
            <v>700</v>
          </cell>
          <cell r="I243">
            <v>573</v>
          </cell>
          <cell r="J243">
            <v>461</v>
          </cell>
          <cell r="K243">
            <v>431</v>
          </cell>
          <cell r="L243">
            <v>427</v>
          </cell>
          <cell r="M243">
            <v>291</v>
          </cell>
        </row>
        <row r="244">
          <cell r="C244" t="str">
            <v>Harrow</v>
          </cell>
          <cell r="D244" t="str">
            <v>E09000015</v>
          </cell>
          <cell r="E244">
            <v>321</v>
          </cell>
          <cell r="F244">
            <v>334</v>
          </cell>
          <cell r="G244">
            <v>336</v>
          </cell>
          <cell r="H244">
            <v>0</v>
          </cell>
          <cell r="I244">
            <v>47</v>
          </cell>
          <cell r="J244">
            <v>2</v>
          </cell>
          <cell r="K244">
            <v>460</v>
          </cell>
          <cell r="L244">
            <v>769</v>
          </cell>
          <cell r="M244">
            <v>531</v>
          </cell>
        </row>
        <row r="245">
          <cell r="C245" t="str">
            <v>Havering</v>
          </cell>
          <cell r="D245" t="str">
            <v>E09000016</v>
          </cell>
          <cell r="E245">
            <v>365</v>
          </cell>
          <cell r="F245">
            <v>334</v>
          </cell>
          <cell r="G245">
            <v>321</v>
          </cell>
          <cell r="H245">
            <v>269</v>
          </cell>
          <cell r="I245">
            <v>201</v>
          </cell>
          <cell r="J245">
            <v>203</v>
          </cell>
          <cell r="K245">
            <v>176</v>
          </cell>
          <cell r="L245">
            <v>171</v>
          </cell>
          <cell r="M245">
            <v>176</v>
          </cell>
        </row>
        <row r="246">
          <cell r="C246" t="str">
            <v>Hillingdon</v>
          </cell>
          <cell r="D246" t="str">
            <v>E09000017</v>
          </cell>
          <cell r="E246">
            <v>1293</v>
          </cell>
          <cell r="F246">
            <v>1316</v>
          </cell>
          <cell r="G246">
            <v>1014</v>
          </cell>
          <cell r="H246">
            <v>1297</v>
          </cell>
          <cell r="I246">
            <v>1227</v>
          </cell>
          <cell r="J246">
            <v>991</v>
          </cell>
          <cell r="K246">
            <v>967</v>
          </cell>
          <cell r="L246">
            <v>1168</v>
          </cell>
          <cell r="M246">
            <v>1372</v>
          </cell>
        </row>
        <row r="247">
          <cell r="C247" t="str">
            <v>Hounslow</v>
          </cell>
          <cell r="D247" t="str">
            <v>E09000018</v>
          </cell>
          <cell r="E247">
            <v>1423</v>
          </cell>
          <cell r="F247">
            <v>1434</v>
          </cell>
          <cell r="G247">
            <v>1259</v>
          </cell>
          <cell r="H247">
            <v>1076</v>
          </cell>
          <cell r="I247">
            <v>1125</v>
          </cell>
          <cell r="J247">
            <v>458</v>
          </cell>
          <cell r="K247">
            <v>294</v>
          </cell>
          <cell r="L247">
            <v>209</v>
          </cell>
          <cell r="M247">
            <v>169</v>
          </cell>
        </row>
        <row r="248">
          <cell r="C248" t="str">
            <v>Kingston upon Thames</v>
          </cell>
          <cell r="D248" t="str">
            <v>E09000021</v>
          </cell>
          <cell r="E248">
            <v>221</v>
          </cell>
          <cell r="F248">
            <v>641</v>
          </cell>
          <cell r="G248">
            <v>796</v>
          </cell>
          <cell r="H248">
            <v>917</v>
          </cell>
          <cell r="I248">
            <v>824</v>
          </cell>
          <cell r="J248">
            <v>838</v>
          </cell>
          <cell r="K248">
            <v>703</v>
          </cell>
          <cell r="L248">
            <v>915</v>
          </cell>
          <cell r="M248">
            <v>551</v>
          </cell>
        </row>
        <row r="249">
          <cell r="C249" t="str">
            <v>Merton</v>
          </cell>
          <cell r="D249" t="str">
            <v>E09000024</v>
          </cell>
          <cell r="E249">
            <v>1007</v>
          </cell>
          <cell r="F249">
            <v>1049</v>
          </cell>
          <cell r="G249">
            <v>1065</v>
          </cell>
          <cell r="H249">
            <v>1127</v>
          </cell>
          <cell r="I249">
            <v>1337</v>
          </cell>
          <cell r="J249">
            <v>1338</v>
          </cell>
          <cell r="K249">
            <v>1603</v>
          </cell>
          <cell r="L249">
            <v>1645</v>
          </cell>
          <cell r="M249">
            <v>1735</v>
          </cell>
        </row>
        <row r="250">
          <cell r="C250" t="str">
            <v>Redbridge</v>
          </cell>
          <cell r="D250" t="str">
            <v>E09000026</v>
          </cell>
          <cell r="E250">
            <v>1018</v>
          </cell>
          <cell r="F250">
            <v>1052</v>
          </cell>
          <cell r="G250">
            <v>1125</v>
          </cell>
          <cell r="H250">
            <v>1027</v>
          </cell>
          <cell r="I250">
            <v>879</v>
          </cell>
          <cell r="J250">
            <v>915</v>
          </cell>
          <cell r="K250">
            <v>816</v>
          </cell>
          <cell r="L250">
            <v>868</v>
          </cell>
          <cell r="M250">
            <v>777</v>
          </cell>
        </row>
        <row r="251">
          <cell r="C251" t="str">
            <v>Richmond upon Thames</v>
          </cell>
          <cell r="D251" t="str">
            <v>E09000027</v>
          </cell>
          <cell r="E251">
            <v>708</v>
          </cell>
          <cell r="F251">
            <v>700</v>
          </cell>
          <cell r="G251">
            <v>817</v>
          </cell>
          <cell r="H251">
            <v>763</v>
          </cell>
          <cell r="I251">
            <v>609</v>
          </cell>
          <cell r="J251">
            <v>525</v>
          </cell>
          <cell r="K251">
            <v>521</v>
          </cell>
          <cell r="L251">
            <v>497</v>
          </cell>
          <cell r="M251">
            <v>431</v>
          </cell>
        </row>
        <row r="252">
          <cell r="C252" t="str">
            <v>Sutton</v>
          </cell>
          <cell r="D252" t="str">
            <v>E09000029</v>
          </cell>
          <cell r="E252">
            <v>145</v>
          </cell>
          <cell r="F252">
            <v>120</v>
          </cell>
          <cell r="G252">
            <v>121</v>
          </cell>
          <cell r="H252">
            <v>101</v>
          </cell>
          <cell r="I252">
            <v>106</v>
          </cell>
          <cell r="J252">
            <v>95</v>
          </cell>
          <cell r="K252">
            <v>93</v>
          </cell>
          <cell r="L252">
            <v>108</v>
          </cell>
          <cell r="M252">
            <v>115</v>
          </cell>
        </row>
        <row r="253">
          <cell r="C253" t="str">
            <v>Waltham Forest</v>
          </cell>
          <cell r="D253" t="str">
            <v>E09000031</v>
          </cell>
          <cell r="E253">
            <v>1002</v>
          </cell>
          <cell r="F253">
            <v>825</v>
          </cell>
          <cell r="G253">
            <v>862</v>
          </cell>
          <cell r="H253">
            <v>509</v>
          </cell>
          <cell r="I253">
            <v>542</v>
          </cell>
          <cell r="J253">
            <v>532</v>
          </cell>
          <cell r="K253">
            <v>576</v>
          </cell>
          <cell r="L253">
            <v>668</v>
          </cell>
          <cell r="M253">
            <v>650</v>
          </cell>
        </row>
        <row r="254">
          <cell r="C254" t="str">
            <v>South East</v>
          </cell>
          <cell r="D254" t="str">
            <v>E12000008</v>
          </cell>
          <cell r="E254">
            <v>44366</v>
          </cell>
          <cell r="F254">
            <v>42803</v>
          </cell>
          <cell r="G254">
            <v>43076</v>
          </cell>
          <cell r="H254">
            <v>42343</v>
          </cell>
          <cell r="I254">
            <v>41487</v>
          </cell>
          <cell r="J254">
            <v>40849</v>
          </cell>
          <cell r="K254">
            <v>40731</v>
          </cell>
          <cell r="L254">
            <v>41564</v>
          </cell>
          <cell r="M254">
            <v>42376</v>
          </cell>
        </row>
        <row r="255">
          <cell r="C255" t="str">
            <v>Bracknell Forest UA</v>
          </cell>
          <cell r="D255" t="str">
            <v>E06000036</v>
          </cell>
          <cell r="E255">
            <v>247</v>
          </cell>
          <cell r="F255">
            <v>228</v>
          </cell>
          <cell r="G255">
            <v>232</v>
          </cell>
          <cell r="H255">
            <v>148</v>
          </cell>
          <cell r="I255">
            <v>205</v>
          </cell>
          <cell r="J255">
            <v>123</v>
          </cell>
          <cell r="K255">
            <v>131</v>
          </cell>
          <cell r="L255">
            <v>101</v>
          </cell>
          <cell r="M255">
            <v>97</v>
          </cell>
        </row>
        <row r="256">
          <cell r="C256" t="str">
            <v>Brighton and Hove UA</v>
          </cell>
          <cell r="D256" t="str">
            <v>E06000043</v>
          </cell>
          <cell r="E256">
            <v>2092</v>
          </cell>
          <cell r="F256">
            <v>1974</v>
          </cell>
          <cell r="G256">
            <v>1929</v>
          </cell>
          <cell r="H256">
            <v>1869</v>
          </cell>
          <cell r="I256">
            <v>1810</v>
          </cell>
          <cell r="J256">
            <v>1687</v>
          </cell>
          <cell r="K256">
            <v>1678</v>
          </cell>
          <cell r="L256">
            <v>1699</v>
          </cell>
          <cell r="M256">
            <v>1930</v>
          </cell>
        </row>
        <row r="257">
          <cell r="C257" t="str">
            <v>Isle of Wight UA</v>
          </cell>
          <cell r="D257" t="str">
            <v>E06000046</v>
          </cell>
          <cell r="E257">
            <v>3589</v>
          </cell>
          <cell r="F257">
            <v>3685</v>
          </cell>
          <cell r="G257">
            <v>3696</v>
          </cell>
          <cell r="H257">
            <v>3727</v>
          </cell>
          <cell r="I257">
            <v>3690</v>
          </cell>
          <cell r="J257">
            <v>3705</v>
          </cell>
          <cell r="K257">
            <v>3690</v>
          </cell>
          <cell r="L257">
            <v>3615</v>
          </cell>
          <cell r="M257">
            <v>3426</v>
          </cell>
        </row>
        <row r="258">
          <cell r="C258" t="str">
            <v>Medway UA</v>
          </cell>
          <cell r="D258" t="str">
            <v>E06000035</v>
          </cell>
          <cell r="E258">
            <v>607</v>
          </cell>
          <cell r="F258">
            <v>452</v>
          </cell>
          <cell r="G258">
            <v>411</v>
          </cell>
          <cell r="H258">
            <v>394</v>
          </cell>
          <cell r="I258">
            <v>366</v>
          </cell>
          <cell r="J258">
            <v>329</v>
          </cell>
          <cell r="K258">
            <v>333</v>
          </cell>
          <cell r="L258">
            <v>360</v>
          </cell>
          <cell r="M258">
            <v>344</v>
          </cell>
        </row>
        <row r="259">
          <cell r="C259" t="str">
            <v>Milton Keynes UA</v>
          </cell>
          <cell r="D259" t="str">
            <v>E06000042</v>
          </cell>
          <cell r="E259">
            <v>753</v>
          </cell>
          <cell r="F259">
            <v>771</v>
          </cell>
          <cell r="G259">
            <v>868</v>
          </cell>
          <cell r="H259">
            <v>811</v>
          </cell>
          <cell r="I259">
            <v>804</v>
          </cell>
          <cell r="J259">
            <v>809</v>
          </cell>
          <cell r="K259">
            <v>830</v>
          </cell>
          <cell r="L259">
            <v>859</v>
          </cell>
          <cell r="M259">
            <v>874</v>
          </cell>
        </row>
        <row r="260">
          <cell r="C260" t="str">
            <v>Portsmouth UA</v>
          </cell>
          <cell r="D260" t="str">
            <v>E06000044</v>
          </cell>
          <cell r="E260">
            <v>953</v>
          </cell>
          <cell r="F260">
            <v>952</v>
          </cell>
          <cell r="G260">
            <v>909</v>
          </cell>
          <cell r="H260">
            <v>1075</v>
          </cell>
          <cell r="I260">
            <v>1056</v>
          </cell>
          <cell r="J260">
            <v>1084</v>
          </cell>
          <cell r="K260">
            <v>966</v>
          </cell>
          <cell r="L260">
            <v>978</v>
          </cell>
          <cell r="M260">
            <v>1152</v>
          </cell>
        </row>
        <row r="261">
          <cell r="C261" t="str">
            <v>Reading UA</v>
          </cell>
          <cell r="D261" t="str">
            <v>E06000038</v>
          </cell>
          <cell r="E261">
            <v>1059</v>
          </cell>
          <cell r="F261">
            <v>1026</v>
          </cell>
          <cell r="G261">
            <v>1072</v>
          </cell>
          <cell r="H261">
            <v>918</v>
          </cell>
          <cell r="I261">
            <v>944</v>
          </cell>
          <cell r="J261">
            <v>949</v>
          </cell>
          <cell r="K261">
            <v>1197</v>
          </cell>
          <cell r="L261">
            <v>1247</v>
          </cell>
          <cell r="M261">
            <v>1246</v>
          </cell>
        </row>
        <row r="262">
          <cell r="C262" t="str">
            <v>Slough UA</v>
          </cell>
          <cell r="D262" t="str">
            <v>E06000039</v>
          </cell>
          <cell r="E262">
            <v>707</v>
          </cell>
          <cell r="F262">
            <v>585</v>
          </cell>
          <cell r="G262">
            <v>572</v>
          </cell>
          <cell r="H262">
            <v>391</v>
          </cell>
          <cell r="I262">
            <v>442</v>
          </cell>
          <cell r="J262">
            <v>312</v>
          </cell>
          <cell r="K262">
            <v>335</v>
          </cell>
          <cell r="L262">
            <v>317</v>
          </cell>
          <cell r="M262">
            <v>344</v>
          </cell>
        </row>
        <row r="263">
          <cell r="C263" t="str">
            <v>Southampton UA</v>
          </cell>
          <cell r="D263" t="str">
            <v>E06000045</v>
          </cell>
          <cell r="E263">
            <v>1067</v>
          </cell>
          <cell r="F263">
            <v>857</v>
          </cell>
          <cell r="G263">
            <v>1005</v>
          </cell>
          <cell r="H263">
            <v>900</v>
          </cell>
          <cell r="I263">
            <v>921</v>
          </cell>
          <cell r="J263">
            <v>769</v>
          </cell>
          <cell r="K263">
            <v>716</v>
          </cell>
          <cell r="L263">
            <v>844</v>
          </cell>
          <cell r="M263">
            <v>1431</v>
          </cell>
        </row>
        <row r="264">
          <cell r="C264" t="str">
            <v>West Berkshire UA</v>
          </cell>
          <cell r="D264" t="str">
            <v>E06000037</v>
          </cell>
          <cell r="E264">
            <v>553</v>
          </cell>
          <cell r="F264">
            <v>534</v>
          </cell>
          <cell r="G264">
            <v>578</v>
          </cell>
          <cell r="H264">
            <v>497</v>
          </cell>
          <cell r="I264">
            <v>454</v>
          </cell>
          <cell r="J264">
            <v>409</v>
          </cell>
          <cell r="K264">
            <v>350</v>
          </cell>
          <cell r="L264">
            <v>320</v>
          </cell>
          <cell r="M264">
            <v>291</v>
          </cell>
        </row>
        <row r="265">
          <cell r="C265" t="str">
            <v>Windsor and Maidenhead UA</v>
          </cell>
          <cell r="D265" t="str">
            <v>E06000040</v>
          </cell>
          <cell r="E265">
            <v>891</v>
          </cell>
          <cell r="F265">
            <v>850</v>
          </cell>
          <cell r="G265">
            <v>844</v>
          </cell>
          <cell r="H265">
            <v>840</v>
          </cell>
          <cell r="I265">
            <v>844</v>
          </cell>
          <cell r="J265">
            <v>842</v>
          </cell>
          <cell r="K265">
            <v>851</v>
          </cell>
          <cell r="L265">
            <v>884</v>
          </cell>
          <cell r="M265">
            <v>839</v>
          </cell>
        </row>
        <row r="266">
          <cell r="C266" t="str">
            <v>Wokingham UA</v>
          </cell>
          <cell r="D266" t="str">
            <v>E06000041</v>
          </cell>
          <cell r="E266">
            <v>410</v>
          </cell>
          <cell r="F266">
            <v>392</v>
          </cell>
          <cell r="G266">
            <v>390</v>
          </cell>
          <cell r="H266">
            <v>359</v>
          </cell>
          <cell r="I266">
            <v>368</v>
          </cell>
          <cell r="J266">
            <v>361</v>
          </cell>
          <cell r="K266">
            <v>403</v>
          </cell>
          <cell r="L266">
            <v>414</v>
          </cell>
          <cell r="M266">
            <v>407</v>
          </cell>
        </row>
        <row r="267">
          <cell r="C267" t="str">
            <v xml:space="preserve">Buckinghamshire </v>
          </cell>
          <cell r="D267" t="str">
            <v>E10000002</v>
          </cell>
          <cell r="E267">
            <v>1097</v>
          </cell>
          <cell r="F267">
            <v>1081</v>
          </cell>
          <cell r="G267">
            <v>1039</v>
          </cell>
          <cell r="H267">
            <v>797</v>
          </cell>
          <cell r="I267">
            <v>704</v>
          </cell>
          <cell r="J267">
            <v>682</v>
          </cell>
          <cell r="K267">
            <v>698</v>
          </cell>
          <cell r="L267">
            <v>708</v>
          </cell>
          <cell r="M267">
            <v>815</v>
          </cell>
        </row>
        <row r="268">
          <cell r="C268" t="str">
            <v>Aylesbury Vale</v>
          </cell>
          <cell r="D268" t="str">
            <v>E07000004</v>
          </cell>
          <cell r="E268">
            <v>373</v>
          </cell>
          <cell r="F268">
            <v>360</v>
          </cell>
          <cell r="G268">
            <v>345</v>
          </cell>
          <cell r="H268">
            <v>102</v>
          </cell>
          <cell r="I268">
            <v>93</v>
          </cell>
          <cell r="J268">
            <v>90</v>
          </cell>
          <cell r="K268">
            <v>98</v>
          </cell>
          <cell r="L268">
            <v>84</v>
          </cell>
          <cell r="M268">
            <v>111</v>
          </cell>
        </row>
        <row r="269">
          <cell r="C269" t="str">
            <v>Chiltern</v>
          </cell>
          <cell r="D269" t="str">
            <v>E07000005</v>
          </cell>
          <cell r="E269">
            <v>290</v>
          </cell>
          <cell r="F269">
            <v>295</v>
          </cell>
          <cell r="G269">
            <v>280</v>
          </cell>
          <cell r="H269">
            <v>267</v>
          </cell>
          <cell r="I269">
            <v>220</v>
          </cell>
          <cell r="J269">
            <v>210</v>
          </cell>
          <cell r="K269">
            <v>215</v>
          </cell>
          <cell r="L269">
            <v>211</v>
          </cell>
          <cell r="M269">
            <v>214</v>
          </cell>
        </row>
        <row r="270">
          <cell r="C270" t="str">
            <v>South Bucks</v>
          </cell>
          <cell r="D270" t="str">
            <v>E07000006</v>
          </cell>
          <cell r="E270">
            <v>179</v>
          </cell>
          <cell r="F270">
            <v>173</v>
          </cell>
          <cell r="G270">
            <v>175</v>
          </cell>
          <cell r="H270">
            <v>183</v>
          </cell>
          <cell r="I270">
            <v>166</v>
          </cell>
          <cell r="J270">
            <v>158</v>
          </cell>
          <cell r="K270">
            <v>167</v>
          </cell>
          <cell r="L270">
            <v>155</v>
          </cell>
          <cell r="M270">
            <v>142</v>
          </cell>
        </row>
        <row r="271">
          <cell r="C271" t="str">
            <v>Wycombe</v>
          </cell>
          <cell r="D271" t="str">
            <v>E07000007</v>
          </cell>
          <cell r="E271">
            <v>255</v>
          </cell>
          <cell r="F271">
            <v>253</v>
          </cell>
          <cell r="G271">
            <v>239</v>
          </cell>
          <cell r="H271">
            <v>245</v>
          </cell>
          <cell r="I271">
            <v>225</v>
          </cell>
          <cell r="J271">
            <v>224</v>
          </cell>
          <cell r="K271">
            <v>218</v>
          </cell>
          <cell r="L271">
            <v>258</v>
          </cell>
          <cell r="M271">
            <v>348</v>
          </cell>
        </row>
        <row r="272">
          <cell r="C272" t="str">
            <v xml:space="preserve">East Sussex </v>
          </cell>
          <cell r="D272" t="str">
            <v>E10000011</v>
          </cell>
          <cell r="E272">
            <v>4771</v>
          </cell>
          <cell r="F272">
            <v>4689</v>
          </cell>
          <cell r="G272">
            <v>4547</v>
          </cell>
          <cell r="H272">
            <v>4479</v>
          </cell>
          <cell r="I272">
            <v>4311</v>
          </cell>
          <cell r="J272">
            <v>4225</v>
          </cell>
          <cell r="K272">
            <v>4179</v>
          </cell>
          <cell r="L272">
            <v>4173</v>
          </cell>
          <cell r="M272">
            <v>4062</v>
          </cell>
        </row>
        <row r="273">
          <cell r="C273" t="str">
            <v>Eastbourne</v>
          </cell>
          <cell r="D273" t="str">
            <v>E07000061</v>
          </cell>
          <cell r="E273">
            <v>1112</v>
          </cell>
          <cell r="F273">
            <v>1101</v>
          </cell>
          <cell r="G273">
            <v>1123</v>
          </cell>
          <cell r="H273">
            <v>1099</v>
          </cell>
          <cell r="I273">
            <v>1100</v>
          </cell>
          <cell r="J273">
            <v>1029</v>
          </cell>
          <cell r="K273">
            <v>966</v>
          </cell>
          <cell r="L273">
            <v>953</v>
          </cell>
          <cell r="M273">
            <v>953</v>
          </cell>
        </row>
        <row r="274">
          <cell r="C274" t="str">
            <v>Hastings</v>
          </cell>
          <cell r="D274" t="str">
            <v>E07000062</v>
          </cell>
          <cell r="E274">
            <v>827</v>
          </cell>
          <cell r="F274">
            <v>755</v>
          </cell>
          <cell r="G274">
            <v>615</v>
          </cell>
          <cell r="H274">
            <v>636</v>
          </cell>
          <cell r="I274">
            <v>637</v>
          </cell>
          <cell r="J274">
            <v>669</v>
          </cell>
          <cell r="K274">
            <v>754</v>
          </cell>
          <cell r="L274">
            <v>841</v>
          </cell>
          <cell r="M274">
            <v>825</v>
          </cell>
        </row>
        <row r="275">
          <cell r="C275" t="str">
            <v>Lewes</v>
          </cell>
          <cell r="D275" t="str">
            <v>E07000063</v>
          </cell>
          <cell r="E275">
            <v>476</v>
          </cell>
          <cell r="F275">
            <v>473</v>
          </cell>
          <cell r="G275">
            <v>483</v>
          </cell>
          <cell r="H275">
            <v>443</v>
          </cell>
          <cell r="I275">
            <v>365</v>
          </cell>
          <cell r="J275">
            <v>340</v>
          </cell>
          <cell r="K275">
            <v>332</v>
          </cell>
          <cell r="L275">
            <v>307</v>
          </cell>
          <cell r="M275">
            <v>303</v>
          </cell>
        </row>
        <row r="276">
          <cell r="C276" t="str">
            <v>Rother</v>
          </cell>
          <cell r="D276" t="str">
            <v>E07000064</v>
          </cell>
          <cell r="E276">
            <v>1457</v>
          </cell>
          <cell r="F276">
            <v>1449</v>
          </cell>
          <cell r="G276">
            <v>1465</v>
          </cell>
          <cell r="H276">
            <v>1476</v>
          </cell>
          <cell r="I276">
            <v>1410</v>
          </cell>
          <cell r="J276">
            <v>1381</v>
          </cell>
          <cell r="K276">
            <v>1334</v>
          </cell>
          <cell r="L276">
            <v>1268</v>
          </cell>
          <cell r="M276">
            <v>1196</v>
          </cell>
        </row>
        <row r="277">
          <cell r="C277" t="str">
            <v>Wealden</v>
          </cell>
          <cell r="D277" t="str">
            <v>E07000065</v>
          </cell>
          <cell r="E277">
            <v>899</v>
          </cell>
          <cell r="F277">
            <v>911</v>
          </cell>
          <cell r="G277">
            <v>861</v>
          </cell>
          <cell r="H277">
            <v>825</v>
          </cell>
          <cell r="I277">
            <v>799</v>
          </cell>
          <cell r="J277">
            <v>806</v>
          </cell>
          <cell r="K277">
            <v>793</v>
          </cell>
          <cell r="L277">
            <v>804</v>
          </cell>
          <cell r="M277">
            <v>785</v>
          </cell>
        </row>
        <row r="278">
          <cell r="C278" t="str">
            <v xml:space="preserve">Hampshire </v>
          </cell>
          <cell r="D278" t="str">
            <v>E10000014</v>
          </cell>
          <cell r="E278">
            <v>4766</v>
          </cell>
          <cell r="F278">
            <v>4671</v>
          </cell>
          <cell r="G278">
            <v>4672</v>
          </cell>
          <cell r="H278">
            <v>4663</v>
          </cell>
          <cell r="I278">
            <v>4418</v>
          </cell>
          <cell r="J278">
            <v>4305</v>
          </cell>
          <cell r="K278">
            <v>4219</v>
          </cell>
          <cell r="L278">
            <v>4284</v>
          </cell>
          <cell r="M278">
            <v>4447</v>
          </cell>
        </row>
        <row r="279">
          <cell r="C279" t="str">
            <v>Basingstoke and Deane</v>
          </cell>
          <cell r="D279" t="str">
            <v>E07000084</v>
          </cell>
          <cell r="E279">
            <v>257</v>
          </cell>
          <cell r="F279">
            <v>252</v>
          </cell>
          <cell r="G279">
            <v>209</v>
          </cell>
          <cell r="H279">
            <v>200</v>
          </cell>
          <cell r="I279">
            <v>184</v>
          </cell>
          <cell r="J279">
            <v>173</v>
          </cell>
          <cell r="K279">
            <v>162</v>
          </cell>
          <cell r="L279">
            <v>296</v>
          </cell>
          <cell r="M279">
            <v>304</v>
          </cell>
        </row>
        <row r="280">
          <cell r="C280" t="str">
            <v>East Hampshire</v>
          </cell>
          <cell r="D280" t="str">
            <v>E07000085</v>
          </cell>
          <cell r="E280">
            <v>325</v>
          </cell>
          <cell r="F280">
            <v>331</v>
          </cell>
          <cell r="G280">
            <v>363</v>
          </cell>
          <cell r="H280">
            <v>350</v>
          </cell>
          <cell r="I280">
            <v>341</v>
          </cell>
          <cell r="J280">
            <v>357</v>
          </cell>
          <cell r="K280">
            <v>353</v>
          </cell>
          <cell r="L280">
            <v>335</v>
          </cell>
          <cell r="M280">
            <v>360</v>
          </cell>
        </row>
        <row r="281">
          <cell r="C281" t="str">
            <v>Eastleigh</v>
          </cell>
          <cell r="D281" t="str">
            <v>E07000086</v>
          </cell>
          <cell r="E281">
            <v>219</v>
          </cell>
          <cell r="F281">
            <v>222</v>
          </cell>
          <cell r="G281">
            <v>219</v>
          </cell>
          <cell r="H281">
            <v>209</v>
          </cell>
          <cell r="I281">
            <v>176</v>
          </cell>
          <cell r="J281">
            <v>195</v>
          </cell>
          <cell r="K281">
            <v>207</v>
          </cell>
          <cell r="L281">
            <v>181</v>
          </cell>
          <cell r="M281">
            <v>177</v>
          </cell>
        </row>
        <row r="282">
          <cell r="C282" t="str">
            <v>Fareham</v>
          </cell>
          <cell r="D282" t="str">
            <v>E07000087</v>
          </cell>
          <cell r="E282">
            <v>303</v>
          </cell>
          <cell r="F282">
            <v>293</v>
          </cell>
          <cell r="G282">
            <v>294</v>
          </cell>
          <cell r="H282">
            <v>286</v>
          </cell>
          <cell r="I282">
            <v>283</v>
          </cell>
          <cell r="J282">
            <v>277</v>
          </cell>
          <cell r="K282">
            <v>276</v>
          </cell>
          <cell r="L282">
            <v>303</v>
          </cell>
          <cell r="M282">
            <v>316</v>
          </cell>
        </row>
        <row r="283">
          <cell r="C283" t="str">
            <v>Gosport</v>
          </cell>
          <cell r="D283" t="str">
            <v>E07000088</v>
          </cell>
          <cell r="E283">
            <v>248</v>
          </cell>
          <cell r="F283">
            <v>239</v>
          </cell>
          <cell r="G283">
            <v>242</v>
          </cell>
          <cell r="H283">
            <v>228</v>
          </cell>
          <cell r="I283">
            <v>236</v>
          </cell>
          <cell r="J283">
            <v>225</v>
          </cell>
          <cell r="K283">
            <v>232</v>
          </cell>
          <cell r="L283">
            <v>251</v>
          </cell>
          <cell r="M283">
            <v>242</v>
          </cell>
        </row>
        <row r="284">
          <cell r="C284" t="str">
            <v>Hart</v>
          </cell>
          <cell r="D284" t="str">
            <v>E07000089</v>
          </cell>
          <cell r="E284">
            <v>123</v>
          </cell>
          <cell r="F284">
            <v>115</v>
          </cell>
          <cell r="G284">
            <v>120</v>
          </cell>
          <cell r="H284">
            <v>204</v>
          </cell>
          <cell r="I284">
            <v>143</v>
          </cell>
          <cell r="J284">
            <v>120</v>
          </cell>
          <cell r="K284">
            <v>113</v>
          </cell>
          <cell r="L284">
            <v>102</v>
          </cell>
          <cell r="M284">
            <v>92</v>
          </cell>
        </row>
        <row r="285">
          <cell r="C285" t="str">
            <v>Havant</v>
          </cell>
          <cell r="D285" t="str">
            <v>E07000090</v>
          </cell>
          <cell r="E285">
            <v>482</v>
          </cell>
          <cell r="F285">
            <v>484</v>
          </cell>
          <cell r="G285">
            <v>474</v>
          </cell>
          <cell r="H285">
            <v>458</v>
          </cell>
          <cell r="I285">
            <v>451</v>
          </cell>
          <cell r="J285">
            <v>422</v>
          </cell>
          <cell r="K285">
            <v>332</v>
          </cell>
          <cell r="L285">
            <v>318</v>
          </cell>
          <cell r="M285">
            <v>300</v>
          </cell>
        </row>
        <row r="286">
          <cell r="C286" t="str">
            <v>New Forest</v>
          </cell>
          <cell r="D286" t="str">
            <v>E07000091</v>
          </cell>
          <cell r="E286">
            <v>1798</v>
          </cell>
          <cell r="F286">
            <v>1761</v>
          </cell>
          <cell r="G286">
            <v>1751</v>
          </cell>
          <cell r="H286">
            <v>1798</v>
          </cell>
          <cell r="I286">
            <v>1767</v>
          </cell>
          <cell r="J286">
            <v>1729</v>
          </cell>
          <cell r="K286">
            <v>1718</v>
          </cell>
          <cell r="L286">
            <v>1657</v>
          </cell>
          <cell r="M286">
            <v>1753</v>
          </cell>
        </row>
        <row r="287">
          <cell r="C287" t="str">
            <v>Rushmoor</v>
          </cell>
          <cell r="D287" t="str">
            <v>E07000092</v>
          </cell>
          <cell r="E287">
            <v>211</v>
          </cell>
          <cell r="F287">
            <v>203</v>
          </cell>
          <cell r="G287">
            <v>217</v>
          </cell>
          <cell r="H287">
            <v>205</v>
          </cell>
          <cell r="I287">
            <v>194</v>
          </cell>
          <cell r="J287">
            <v>204</v>
          </cell>
          <cell r="K287">
            <v>188</v>
          </cell>
          <cell r="L287">
            <v>215</v>
          </cell>
          <cell r="M287">
            <v>244</v>
          </cell>
        </row>
        <row r="288">
          <cell r="C288" t="str">
            <v>Test Valley</v>
          </cell>
          <cell r="D288" t="str">
            <v>E07000093</v>
          </cell>
          <cell r="E288">
            <v>285</v>
          </cell>
          <cell r="F288">
            <v>270</v>
          </cell>
          <cell r="G288">
            <v>285</v>
          </cell>
          <cell r="H288">
            <v>263</v>
          </cell>
          <cell r="I288">
            <v>248</v>
          </cell>
          <cell r="J288">
            <v>228</v>
          </cell>
          <cell r="K288">
            <v>195</v>
          </cell>
          <cell r="L288">
            <v>185</v>
          </cell>
          <cell r="M288">
            <v>175</v>
          </cell>
        </row>
        <row r="289">
          <cell r="C289" t="str">
            <v>Winchester</v>
          </cell>
          <cell r="D289" t="str">
            <v>E07000094</v>
          </cell>
          <cell r="E289">
            <v>515</v>
          </cell>
          <cell r="F289">
            <v>501</v>
          </cell>
          <cell r="G289">
            <v>498</v>
          </cell>
          <cell r="H289">
            <v>462</v>
          </cell>
          <cell r="I289">
            <v>395</v>
          </cell>
          <cell r="J289">
            <v>375</v>
          </cell>
          <cell r="K289">
            <v>443</v>
          </cell>
          <cell r="L289">
            <v>441</v>
          </cell>
          <cell r="M289">
            <v>484</v>
          </cell>
        </row>
        <row r="290">
          <cell r="C290" t="str">
            <v xml:space="preserve">Kent </v>
          </cell>
          <cell r="D290" t="str">
            <v>E10000016</v>
          </cell>
          <cell r="E290">
            <v>8241</v>
          </cell>
          <cell r="F290">
            <v>7292</v>
          </cell>
          <cell r="G290">
            <v>7554</v>
          </cell>
          <cell r="H290">
            <v>8392</v>
          </cell>
          <cell r="I290">
            <v>8104</v>
          </cell>
          <cell r="J290">
            <v>8058</v>
          </cell>
          <cell r="K290">
            <v>8249</v>
          </cell>
          <cell r="L290">
            <v>8687</v>
          </cell>
          <cell r="M290">
            <v>8916</v>
          </cell>
        </row>
        <row r="291">
          <cell r="C291" t="str">
            <v>Ashford</v>
          </cell>
          <cell r="D291" t="str">
            <v>E07000105</v>
          </cell>
          <cell r="E291">
            <v>324</v>
          </cell>
          <cell r="F291">
            <v>308</v>
          </cell>
          <cell r="G291">
            <v>324</v>
          </cell>
          <cell r="H291">
            <v>459</v>
          </cell>
          <cell r="I291">
            <v>468</v>
          </cell>
          <cell r="J291">
            <v>507</v>
          </cell>
          <cell r="K291">
            <v>556</v>
          </cell>
          <cell r="L291">
            <v>559</v>
          </cell>
          <cell r="M291">
            <v>575</v>
          </cell>
        </row>
        <row r="292">
          <cell r="C292" t="str">
            <v>Canterbury</v>
          </cell>
          <cell r="D292" t="str">
            <v>E07000106</v>
          </cell>
          <cell r="E292">
            <v>1019</v>
          </cell>
          <cell r="F292">
            <v>1047</v>
          </cell>
          <cell r="G292">
            <v>1043</v>
          </cell>
          <cell r="H292">
            <v>1103</v>
          </cell>
          <cell r="I292">
            <v>1093</v>
          </cell>
          <cell r="J292">
            <v>1070</v>
          </cell>
          <cell r="K292">
            <v>1150</v>
          </cell>
          <cell r="L292">
            <v>1335</v>
          </cell>
          <cell r="M292">
            <v>1479</v>
          </cell>
        </row>
        <row r="293">
          <cell r="C293" t="str">
            <v>Dartford</v>
          </cell>
          <cell r="D293" t="str">
            <v>E07000107</v>
          </cell>
          <cell r="E293">
            <v>143</v>
          </cell>
          <cell r="F293">
            <v>93</v>
          </cell>
          <cell r="G293">
            <v>87</v>
          </cell>
          <cell r="H293">
            <v>90</v>
          </cell>
          <cell r="I293">
            <v>104</v>
          </cell>
          <cell r="J293">
            <v>116</v>
          </cell>
          <cell r="K293">
            <v>136</v>
          </cell>
          <cell r="L293">
            <v>148</v>
          </cell>
          <cell r="M293">
            <v>193</v>
          </cell>
        </row>
        <row r="294">
          <cell r="C294" t="str">
            <v>Dover</v>
          </cell>
          <cell r="D294" t="str">
            <v>E07000108</v>
          </cell>
          <cell r="E294">
            <v>1231</v>
          </cell>
          <cell r="F294">
            <v>1233</v>
          </cell>
          <cell r="G294">
            <v>1239</v>
          </cell>
          <cell r="H294">
            <v>1241</v>
          </cell>
          <cell r="I294">
            <v>1168</v>
          </cell>
          <cell r="J294">
            <v>1128</v>
          </cell>
          <cell r="K294">
            <v>1122</v>
          </cell>
          <cell r="L294">
            <v>1223</v>
          </cell>
          <cell r="M294">
            <v>1257</v>
          </cell>
        </row>
        <row r="295">
          <cell r="C295" t="str">
            <v>Gravesham</v>
          </cell>
          <cell r="D295" t="str">
            <v>E07000109</v>
          </cell>
          <cell r="E295">
            <v>99</v>
          </cell>
          <cell r="F295">
            <v>95</v>
          </cell>
          <cell r="G295">
            <v>119</v>
          </cell>
          <cell r="H295">
            <v>117</v>
          </cell>
          <cell r="I295">
            <v>66</v>
          </cell>
          <cell r="J295">
            <v>84</v>
          </cell>
          <cell r="K295">
            <v>77</v>
          </cell>
          <cell r="L295">
            <v>85</v>
          </cell>
          <cell r="M295">
            <v>66</v>
          </cell>
        </row>
        <row r="296">
          <cell r="C296" t="str">
            <v>Maidstone</v>
          </cell>
          <cell r="D296" t="str">
            <v>E07000110</v>
          </cell>
          <cell r="E296">
            <v>185</v>
          </cell>
          <cell r="F296">
            <v>165</v>
          </cell>
          <cell r="G296">
            <v>190</v>
          </cell>
          <cell r="H296">
            <v>192</v>
          </cell>
          <cell r="I296">
            <v>161</v>
          </cell>
          <cell r="J296">
            <v>158</v>
          </cell>
          <cell r="K296">
            <v>167</v>
          </cell>
          <cell r="L296">
            <v>172</v>
          </cell>
          <cell r="M296">
            <v>169</v>
          </cell>
        </row>
        <row r="297">
          <cell r="C297" t="str">
            <v>Sevenoaks</v>
          </cell>
          <cell r="D297" t="str">
            <v>E07000111</v>
          </cell>
          <cell r="E297">
            <v>269</v>
          </cell>
          <cell r="F297">
            <v>249</v>
          </cell>
          <cell r="G297">
            <v>273</v>
          </cell>
          <cell r="H297">
            <v>272</v>
          </cell>
          <cell r="I297">
            <v>287</v>
          </cell>
          <cell r="J297">
            <v>293</v>
          </cell>
          <cell r="K297">
            <v>283</v>
          </cell>
          <cell r="L297">
            <v>305</v>
          </cell>
          <cell r="M297">
            <v>332</v>
          </cell>
        </row>
        <row r="298">
          <cell r="C298" t="str">
            <v>Folkestone &amp; Hythe</v>
          </cell>
          <cell r="D298" t="str">
            <v>E07000112</v>
          </cell>
          <cell r="E298">
            <v>906</v>
          </cell>
          <cell r="F298">
            <v>928</v>
          </cell>
          <cell r="G298">
            <v>971</v>
          </cell>
          <cell r="H298">
            <v>1028</v>
          </cell>
          <cell r="I298">
            <v>1041</v>
          </cell>
          <cell r="J298">
            <v>1032</v>
          </cell>
          <cell r="K298">
            <v>1163</v>
          </cell>
          <cell r="L298">
            <v>1072</v>
          </cell>
          <cell r="M298">
            <v>1072</v>
          </cell>
        </row>
        <row r="299">
          <cell r="C299" t="str">
            <v>Swale</v>
          </cell>
          <cell r="D299" t="str">
            <v>E07000113</v>
          </cell>
          <cell r="E299">
            <v>1931</v>
          </cell>
          <cell r="F299">
            <v>1020</v>
          </cell>
          <cell r="G299">
            <v>1200</v>
          </cell>
          <cell r="H299">
            <v>1767</v>
          </cell>
          <cell r="I299">
            <v>1690</v>
          </cell>
          <cell r="J299">
            <v>1687</v>
          </cell>
          <cell r="K299">
            <v>1658</v>
          </cell>
          <cell r="L299">
            <v>1662</v>
          </cell>
          <cell r="M299">
            <v>1539</v>
          </cell>
        </row>
        <row r="300">
          <cell r="C300" t="str">
            <v>Thanet</v>
          </cell>
          <cell r="D300" t="str">
            <v>E07000114</v>
          </cell>
          <cell r="E300">
            <v>1412</v>
          </cell>
          <cell r="F300">
            <v>1441</v>
          </cell>
          <cell r="G300">
            <v>1415</v>
          </cell>
          <cell r="H300">
            <v>1488</v>
          </cell>
          <cell r="I300">
            <v>1451</v>
          </cell>
          <cell r="J300">
            <v>1426</v>
          </cell>
          <cell r="K300">
            <v>1414</v>
          </cell>
          <cell r="L300">
            <v>1593</v>
          </cell>
          <cell r="M300">
            <v>1717</v>
          </cell>
        </row>
        <row r="301">
          <cell r="C301" t="str">
            <v>Tonbridge and Malling</v>
          </cell>
          <cell r="D301" t="str">
            <v>E07000115</v>
          </cell>
          <cell r="E301">
            <v>282</v>
          </cell>
          <cell r="F301">
            <v>300</v>
          </cell>
          <cell r="G301">
            <v>273</v>
          </cell>
          <cell r="H301">
            <v>254</v>
          </cell>
          <cell r="I301">
            <v>227</v>
          </cell>
          <cell r="J301">
            <v>218</v>
          </cell>
          <cell r="K301">
            <v>212</v>
          </cell>
          <cell r="L301">
            <v>252</v>
          </cell>
          <cell r="M301">
            <v>244</v>
          </cell>
        </row>
        <row r="302">
          <cell r="C302" t="str">
            <v>Tunbridge Wells</v>
          </cell>
          <cell r="D302" t="str">
            <v>E07000116</v>
          </cell>
          <cell r="E302">
            <v>440</v>
          </cell>
          <cell r="F302">
            <v>413</v>
          </cell>
          <cell r="G302">
            <v>420</v>
          </cell>
          <cell r="H302">
            <v>381</v>
          </cell>
          <cell r="I302">
            <v>348</v>
          </cell>
          <cell r="J302">
            <v>339</v>
          </cell>
          <cell r="K302">
            <v>311</v>
          </cell>
          <cell r="L302">
            <v>281</v>
          </cell>
          <cell r="M302">
            <v>273</v>
          </cell>
        </row>
        <row r="303">
          <cell r="C303" t="str">
            <v>Oxfordshire</v>
          </cell>
          <cell r="D303" t="str">
            <v>E10000025</v>
          </cell>
          <cell r="E303">
            <v>3118</v>
          </cell>
          <cell r="F303">
            <v>3145</v>
          </cell>
          <cell r="G303">
            <v>3035</v>
          </cell>
          <cell r="H303">
            <v>2847</v>
          </cell>
          <cell r="I303">
            <v>2795</v>
          </cell>
          <cell r="J303">
            <v>3039</v>
          </cell>
          <cell r="K303">
            <v>2954</v>
          </cell>
          <cell r="L303">
            <v>2918</v>
          </cell>
          <cell r="M303">
            <v>2719</v>
          </cell>
        </row>
        <row r="304">
          <cell r="C304" t="str">
            <v>Cherwell</v>
          </cell>
          <cell r="D304" t="str">
            <v>E07000177</v>
          </cell>
          <cell r="E304">
            <v>307</v>
          </cell>
          <cell r="F304">
            <v>309</v>
          </cell>
          <cell r="G304">
            <v>298</v>
          </cell>
          <cell r="H304">
            <v>536</v>
          </cell>
          <cell r="I304">
            <v>412</v>
          </cell>
          <cell r="J304">
            <v>458</v>
          </cell>
          <cell r="K304">
            <v>482</v>
          </cell>
          <cell r="L304">
            <v>452</v>
          </cell>
          <cell r="M304">
            <v>455</v>
          </cell>
        </row>
        <row r="305">
          <cell r="C305" t="str">
            <v>Oxford</v>
          </cell>
          <cell r="D305" t="str">
            <v>E07000178</v>
          </cell>
          <cell r="E305">
            <v>1328</v>
          </cell>
          <cell r="F305">
            <v>1332</v>
          </cell>
          <cell r="G305">
            <v>1247</v>
          </cell>
          <cell r="H305">
            <v>858</v>
          </cell>
          <cell r="I305">
            <v>1001</v>
          </cell>
          <cell r="J305">
            <v>1159</v>
          </cell>
          <cell r="K305">
            <v>1051</v>
          </cell>
          <cell r="L305">
            <v>1004</v>
          </cell>
          <cell r="M305">
            <v>800</v>
          </cell>
        </row>
        <row r="306">
          <cell r="C306" t="str">
            <v>South Oxfordshire</v>
          </cell>
          <cell r="D306" t="str">
            <v>E07000179</v>
          </cell>
          <cell r="E306">
            <v>398</v>
          </cell>
          <cell r="F306">
            <v>422</v>
          </cell>
          <cell r="G306">
            <v>414</v>
          </cell>
          <cell r="H306">
            <v>413</v>
          </cell>
          <cell r="I306">
            <v>351</v>
          </cell>
          <cell r="J306">
            <v>341</v>
          </cell>
          <cell r="K306">
            <v>320</v>
          </cell>
          <cell r="L306">
            <v>301</v>
          </cell>
          <cell r="M306">
            <v>290</v>
          </cell>
        </row>
        <row r="307">
          <cell r="C307" t="str">
            <v>Vale of White Horse</v>
          </cell>
          <cell r="D307" t="str">
            <v>E07000180</v>
          </cell>
          <cell r="E307">
            <v>338</v>
          </cell>
          <cell r="F307">
            <v>343</v>
          </cell>
          <cell r="G307">
            <v>334</v>
          </cell>
          <cell r="H307">
            <v>298</v>
          </cell>
          <cell r="I307">
            <v>265</v>
          </cell>
          <cell r="J307">
            <v>248</v>
          </cell>
          <cell r="K307">
            <v>231</v>
          </cell>
          <cell r="L307">
            <v>216</v>
          </cell>
          <cell r="M307">
            <v>197</v>
          </cell>
        </row>
        <row r="308">
          <cell r="C308" t="str">
            <v>West Oxfordshire</v>
          </cell>
          <cell r="D308" t="str">
            <v>E07000181</v>
          </cell>
          <cell r="E308">
            <v>747</v>
          </cell>
          <cell r="F308">
            <v>739</v>
          </cell>
          <cell r="G308">
            <v>742</v>
          </cell>
          <cell r="H308">
            <v>742</v>
          </cell>
          <cell r="I308">
            <v>766</v>
          </cell>
          <cell r="J308">
            <v>833</v>
          </cell>
          <cell r="K308">
            <v>870</v>
          </cell>
          <cell r="L308">
            <v>945</v>
          </cell>
          <cell r="M308">
            <v>977</v>
          </cell>
        </row>
        <row r="309">
          <cell r="C309" t="str">
            <v>Surrey</v>
          </cell>
          <cell r="D309" t="str">
            <v>E10000030</v>
          </cell>
          <cell r="E309">
            <v>3319</v>
          </cell>
          <cell r="F309">
            <v>3366</v>
          </cell>
          <cell r="G309">
            <v>3433</v>
          </cell>
          <cell r="H309">
            <v>3099</v>
          </cell>
          <cell r="I309">
            <v>2851</v>
          </cell>
          <cell r="J309">
            <v>2618</v>
          </cell>
          <cell r="K309">
            <v>2536</v>
          </cell>
          <cell r="L309">
            <v>2599</v>
          </cell>
          <cell r="M309">
            <v>2573</v>
          </cell>
        </row>
        <row r="310">
          <cell r="C310" t="str">
            <v>Elmbridge</v>
          </cell>
          <cell r="D310" t="str">
            <v>E07000207</v>
          </cell>
          <cell r="E310">
            <v>578</v>
          </cell>
          <cell r="F310">
            <v>585</v>
          </cell>
          <cell r="G310">
            <v>554</v>
          </cell>
          <cell r="H310">
            <v>460</v>
          </cell>
          <cell r="I310">
            <v>403</v>
          </cell>
          <cell r="J310">
            <v>369</v>
          </cell>
          <cell r="K310">
            <v>352</v>
          </cell>
          <cell r="L310">
            <v>316</v>
          </cell>
          <cell r="M310">
            <v>307</v>
          </cell>
        </row>
        <row r="311">
          <cell r="C311" t="str">
            <v>Epsom and Ewell</v>
          </cell>
          <cell r="D311" t="str">
            <v>E07000208</v>
          </cell>
          <cell r="E311">
            <v>121</v>
          </cell>
          <cell r="F311">
            <v>141</v>
          </cell>
          <cell r="G311">
            <v>136</v>
          </cell>
          <cell r="H311">
            <v>2</v>
          </cell>
          <cell r="I311">
            <v>1</v>
          </cell>
          <cell r="J311">
            <v>10</v>
          </cell>
          <cell r="K311">
            <v>4</v>
          </cell>
          <cell r="L311">
            <v>7</v>
          </cell>
          <cell r="M311">
            <v>11</v>
          </cell>
        </row>
        <row r="312">
          <cell r="C312" t="str">
            <v>Guildford</v>
          </cell>
          <cell r="D312" t="str">
            <v>E07000209</v>
          </cell>
          <cell r="E312">
            <v>288</v>
          </cell>
          <cell r="F312">
            <v>305</v>
          </cell>
          <cell r="G312">
            <v>334</v>
          </cell>
          <cell r="H312">
            <v>414</v>
          </cell>
          <cell r="I312">
            <v>334</v>
          </cell>
          <cell r="J312">
            <v>341</v>
          </cell>
          <cell r="K312">
            <v>331</v>
          </cell>
          <cell r="L312">
            <v>348</v>
          </cell>
          <cell r="M312">
            <v>368</v>
          </cell>
        </row>
        <row r="313">
          <cell r="C313" t="str">
            <v>Mole Valley</v>
          </cell>
          <cell r="D313" t="str">
            <v>E07000210</v>
          </cell>
          <cell r="E313">
            <v>353</v>
          </cell>
          <cell r="F313">
            <v>357</v>
          </cell>
          <cell r="G313">
            <v>362</v>
          </cell>
          <cell r="H313">
            <v>366</v>
          </cell>
          <cell r="I313">
            <v>337</v>
          </cell>
          <cell r="J313">
            <v>306</v>
          </cell>
          <cell r="K313">
            <v>275</v>
          </cell>
          <cell r="L313">
            <v>268</v>
          </cell>
          <cell r="M313">
            <v>240</v>
          </cell>
        </row>
        <row r="314">
          <cell r="C314" t="str">
            <v>Reigate and Banstead</v>
          </cell>
          <cell r="D314" t="str">
            <v>E07000211</v>
          </cell>
          <cell r="E314">
            <v>387</v>
          </cell>
          <cell r="F314">
            <v>378</v>
          </cell>
          <cell r="G314">
            <v>364</v>
          </cell>
          <cell r="H314">
            <v>347</v>
          </cell>
          <cell r="I314">
            <v>332</v>
          </cell>
          <cell r="J314">
            <v>269</v>
          </cell>
          <cell r="K314">
            <v>308</v>
          </cell>
          <cell r="L314">
            <v>323</v>
          </cell>
          <cell r="M314">
            <v>300</v>
          </cell>
        </row>
        <row r="315">
          <cell r="C315" t="str">
            <v>Runnymede</v>
          </cell>
          <cell r="D315" t="str">
            <v>E07000212</v>
          </cell>
          <cell r="E315">
            <v>223</v>
          </cell>
          <cell r="F315">
            <v>215</v>
          </cell>
          <cell r="G315">
            <v>220</v>
          </cell>
          <cell r="H315">
            <v>201</v>
          </cell>
          <cell r="I315">
            <v>189</v>
          </cell>
          <cell r="J315">
            <v>178</v>
          </cell>
          <cell r="K315">
            <v>168</v>
          </cell>
          <cell r="L315">
            <v>156</v>
          </cell>
          <cell r="M315">
            <v>144</v>
          </cell>
        </row>
        <row r="316">
          <cell r="C316" t="str">
            <v>Spelthorne</v>
          </cell>
          <cell r="D316" t="str">
            <v>E07000213</v>
          </cell>
          <cell r="E316">
            <v>245</v>
          </cell>
          <cell r="F316">
            <v>261</v>
          </cell>
          <cell r="G316">
            <v>249</v>
          </cell>
          <cell r="H316">
            <v>188</v>
          </cell>
          <cell r="I316">
            <v>163</v>
          </cell>
          <cell r="J316">
            <v>136</v>
          </cell>
          <cell r="K316">
            <v>106</v>
          </cell>
          <cell r="L316">
            <v>119</v>
          </cell>
          <cell r="M316">
            <v>121</v>
          </cell>
        </row>
        <row r="317">
          <cell r="C317" t="str">
            <v>Surrey Heath</v>
          </cell>
          <cell r="D317" t="str">
            <v>E07000214</v>
          </cell>
          <cell r="E317">
            <v>237</v>
          </cell>
          <cell r="F317">
            <v>243</v>
          </cell>
          <cell r="G317">
            <v>242</v>
          </cell>
          <cell r="H317">
            <v>232</v>
          </cell>
          <cell r="I317">
            <v>197</v>
          </cell>
          <cell r="J317">
            <v>202</v>
          </cell>
          <cell r="K317">
            <v>203</v>
          </cell>
          <cell r="L317">
            <v>207</v>
          </cell>
          <cell r="M317">
            <v>221</v>
          </cell>
        </row>
        <row r="318">
          <cell r="C318" t="str">
            <v>Tandridge</v>
          </cell>
          <cell r="D318" t="str">
            <v>E07000215</v>
          </cell>
          <cell r="E318">
            <v>248</v>
          </cell>
          <cell r="F318">
            <v>258</v>
          </cell>
          <cell r="G318">
            <v>262</v>
          </cell>
          <cell r="H318">
            <v>231</v>
          </cell>
          <cell r="I318">
            <v>247</v>
          </cell>
          <cell r="J318">
            <v>209</v>
          </cell>
          <cell r="K318">
            <v>196</v>
          </cell>
          <cell r="L318">
            <v>232</v>
          </cell>
          <cell r="M318">
            <v>245</v>
          </cell>
        </row>
        <row r="319">
          <cell r="C319" t="str">
            <v>Waverley</v>
          </cell>
          <cell r="D319" t="str">
            <v>E07000216</v>
          </cell>
          <cell r="E319">
            <v>390</v>
          </cell>
          <cell r="F319">
            <v>387</v>
          </cell>
          <cell r="G319">
            <v>424</v>
          </cell>
          <cell r="H319">
            <v>420</v>
          </cell>
          <cell r="I319">
            <v>398</v>
          </cell>
          <cell r="J319">
            <v>370</v>
          </cell>
          <cell r="K319">
            <v>358</v>
          </cell>
          <cell r="L319">
            <v>375</v>
          </cell>
          <cell r="M319">
            <v>394</v>
          </cell>
        </row>
        <row r="320">
          <cell r="C320" t="str">
            <v>Woking</v>
          </cell>
          <cell r="D320" t="str">
            <v>E07000217</v>
          </cell>
          <cell r="E320">
            <v>249</v>
          </cell>
          <cell r="F320">
            <v>236</v>
          </cell>
          <cell r="G320">
            <v>286</v>
          </cell>
          <cell r="H320">
            <v>238</v>
          </cell>
          <cell r="I320">
            <v>250</v>
          </cell>
          <cell r="J320">
            <v>228</v>
          </cell>
          <cell r="K320">
            <v>235</v>
          </cell>
          <cell r="L320">
            <v>248</v>
          </cell>
          <cell r="M320">
            <v>222</v>
          </cell>
        </row>
        <row r="321">
          <cell r="C321" t="str">
            <v>West Sussex</v>
          </cell>
          <cell r="D321" t="str">
            <v>E10000032</v>
          </cell>
          <cell r="E321">
            <v>6126</v>
          </cell>
          <cell r="F321">
            <v>6253</v>
          </cell>
          <cell r="G321">
            <v>6290</v>
          </cell>
          <cell r="H321">
            <v>6137</v>
          </cell>
          <cell r="I321">
            <v>6400</v>
          </cell>
          <cell r="J321">
            <v>6543</v>
          </cell>
          <cell r="K321">
            <v>6416</v>
          </cell>
          <cell r="L321">
            <v>6557</v>
          </cell>
          <cell r="M321">
            <v>6463</v>
          </cell>
        </row>
        <row r="322">
          <cell r="C322" t="str">
            <v>Adur</v>
          </cell>
          <cell r="D322" t="str">
            <v>E07000223</v>
          </cell>
          <cell r="E322">
            <v>181</v>
          </cell>
          <cell r="F322">
            <v>189</v>
          </cell>
          <cell r="G322">
            <v>204</v>
          </cell>
          <cell r="H322">
            <v>181</v>
          </cell>
          <cell r="I322">
            <v>162</v>
          </cell>
          <cell r="J322">
            <v>178</v>
          </cell>
          <cell r="K322">
            <v>173</v>
          </cell>
          <cell r="L322">
            <v>159</v>
          </cell>
          <cell r="M322">
            <v>157</v>
          </cell>
        </row>
        <row r="323">
          <cell r="C323" t="str">
            <v>Arun</v>
          </cell>
          <cell r="D323" t="str">
            <v>E07000224</v>
          </cell>
          <cell r="E323">
            <v>1567</v>
          </cell>
          <cell r="F323">
            <v>1592</v>
          </cell>
          <cell r="G323">
            <v>1612</v>
          </cell>
          <cell r="H323">
            <v>1583</v>
          </cell>
          <cell r="I323">
            <v>1578</v>
          </cell>
          <cell r="J323">
            <v>1561</v>
          </cell>
          <cell r="K323">
            <v>1566</v>
          </cell>
          <cell r="L323">
            <v>1534</v>
          </cell>
          <cell r="M323">
            <v>1630</v>
          </cell>
        </row>
        <row r="324">
          <cell r="C324" t="str">
            <v>Chichester</v>
          </cell>
          <cell r="D324" t="str">
            <v>E07000225</v>
          </cell>
          <cell r="E324">
            <v>2794</v>
          </cell>
          <cell r="F324">
            <v>2869</v>
          </cell>
          <cell r="G324">
            <v>2883</v>
          </cell>
          <cell r="H324">
            <v>2884</v>
          </cell>
          <cell r="I324">
            <v>3249</v>
          </cell>
          <cell r="J324">
            <v>3346</v>
          </cell>
          <cell r="K324">
            <v>3223</v>
          </cell>
          <cell r="L324">
            <v>3403</v>
          </cell>
          <cell r="M324">
            <v>3214</v>
          </cell>
        </row>
        <row r="325">
          <cell r="C325" t="str">
            <v>Crawley</v>
          </cell>
          <cell r="D325" t="str">
            <v>E07000226</v>
          </cell>
          <cell r="E325">
            <v>334</v>
          </cell>
          <cell r="F325">
            <v>330</v>
          </cell>
          <cell r="G325">
            <v>320</v>
          </cell>
          <cell r="H325">
            <v>330</v>
          </cell>
          <cell r="I325">
            <v>300</v>
          </cell>
          <cell r="J325">
            <v>321</v>
          </cell>
          <cell r="K325">
            <v>295</v>
          </cell>
          <cell r="L325">
            <v>339</v>
          </cell>
          <cell r="M325">
            <v>353</v>
          </cell>
        </row>
        <row r="326">
          <cell r="C326" t="str">
            <v>Horsham</v>
          </cell>
          <cell r="D326" t="str">
            <v>E07000227</v>
          </cell>
          <cell r="E326">
            <v>420</v>
          </cell>
          <cell r="F326">
            <v>427</v>
          </cell>
          <cell r="G326">
            <v>433</v>
          </cell>
          <cell r="H326">
            <v>393</v>
          </cell>
          <cell r="I326">
            <v>366</v>
          </cell>
          <cell r="J326">
            <v>378</v>
          </cell>
          <cell r="K326">
            <v>387</v>
          </cell>
          <cell r="L326">
            <v>373</v>
          </cell>
          <cell r="M326">
            <v>354</v>
          </cell>
        </row>
        <row r="327">
          <cell r="C327" t="str">
            <v>Mid Sussex</v>
          </cell>
          <cell r="D327" t="str">
            <v>E07000228</v>
          </cell>
          <cell r="E327">
            <v>325</v>
          </cell>
          <cell r="F327">
            <v>313</v>
          </cell>
          <cell r="G327">
            <v>328</v>
          </cell>
          <cell r="H327">
            <v>272</v>
          </cell>
          <cell r="I327">
            <v>264</v>
          </cell>
          <cell r="J327">
            <v>256</v>
          </cell>
          <cell r="K327">
            <v>254</v>
          </cell>
          <cell r="L327">
            <v>262</v>
          </cell>
          <cell r="M327">
            <v>259</v>
          </cell>
        </row>
        <row r="328">
          <cell r="C328" t="str">
            <v>Worthing</v>
          </cell>
          <cell r="D328" t="str">
            <v>E07000229</v>
          </cell>
          <cell r="E328">
            <v>505</v>
          </cell>
          <cell r="F328">
            <v>533</v>
          </cell>
          <cell r="G328">
            <v>510</v>
          </cell>
          <cell r="H328">
            <v>494</v>
          </cell>
          <cell r="I328">
            <v>481</v>
          </cell>
          <cell r="J328">
            <v>503</v>
          </cell>
          <cell r="K328">
            <v>518</v>
          </cell>
          <cell r="L328">
            <v>487</v>
          </cell>
          <cell r="M328">
            <v>496</v>
          </cell>
        </row>
        <row r="329">
          <cell r="C329" t="str">
            <v>South West</v>
          </cell>
          <cell r="D329" t="str">
            <v>E12000009</v>
          </cell>
          <cell r="E329">
            <v>52394</v>
          </cell>
          <cell r="F329">
            <v>53146</v>
          </cell>
          <cell r="G329">
            <v>53904</v>
          </cell>
          <cell r="H329">
            <v>51960</v>
          </cell>
          <cell r="I329">
            <v>52079</v>
          </cell>
          <cell r="J329">
            <v>51646</v>
          </cell>
          <cell r="K329">
            <v>51600</v>
          </cell>
          <cell r="L329">
            <v>51440</v>
          </cell>
          <cell r="M329">
            <v>52314</v>
          </cell>
        </row>
        <row r="330">
          <cell r="C330" t="str">
            <v>Bath and North East Somerset UA</v>
          </cell>
          <cell r="D330" t="str">
            <v>E06000022</v>
          </cell>
          <cell r="E330">
            <v>745</v>
          </cell>
          <cell r="F330">
            <v>703</v>
          </cell>
          <cell r="G330">
            <v>789</v>
          </cell>
          <cell r="H330">
            <v>718</v>
          </cell>
          <cell r="I330">
            <v>702</v>
          </cell>
          <cell r="J330">
            <v>709</v>
          </cell>
          <cell r="K330">
            <v>729</v>
          </cell>
          <cell r="L330">
            <v>778</v>
          </cell>
          <cell r="M330">
            <v>787</v>
          </cell>
        </row>
        <row r="331">
          <cell r="C331" t="str">
            <v>Bournemouth UA</v>
          </cell>
          <cell r="D331" t="str">
            <v>E06000028</v>
          </cell>
          <cell r="E331">
            <v>3375</v>
          </cell>
          <cell r="F331">
            <v>3345</v>
          </cell>
          <cell r="G331">
            <v>3314</v>
          </cell>
          <cell r="H331">
            <v>3288</v>
          </cell>
          <cell r="I331">
            <v>3205</v>
          </cell>
          <cell r="J331">
            <v>3166</v>
          </cell>
          <cell r="K331">
            <v>3273</v>
          </cell>
          <cell r="L331">
            <v>3079</v>
          </cell>
          <cell r="M331">
            <v>3363</v>
          </cell>
        </row>
        <row r="332">
          <cell r="C332" t="str">
            <v>Bristol, City of UA</v>
          </cell>
          <cell r="D332" t="str">
            <v>E06000023</v>
          </cell>
          <cell r="E332">
            <v>2101</v>
          </cell>
          <cell r="F332">
            <v>2266</v>
          </cell>
          <cell r="G332">
            <v>2326</v>
          </cell>
          <cell r="H332">
            <v>1402</v>
          </cell>
          <cell r="I332">
            <v>2171</v>
          </cell>
          <cell r="J332">
            <v>1993</v>
          </cell>
          <cell r="K332">
            <v>2192</v>
          </cell>
          <cell r="L332">
            <v>2113</v>
          </cell>
          <cell r="M332">
            <v>2172</v>
          </cell>
        </row>
        <row r="333">
          <cell r="C333" t="str">
            <v>Cornwall UA</v>
          </cell>
          <cell r="D333" t="str">
            <v>E06000052</v>
          </cell>
          <cell r="E333">
            <v>14095</v>
          </cell>
          <cell r="F333">
            <v>14078</v>
          </cell>
          <cell r="G333">
            <v>14457</v>
          </cell>
          <cell r="H333">
            <v>14318</v>
          </cell>
          <cell r="I333">
            <v>14253</v>
          </cell>
          <cell r="J333">
            <v>13981</v>
          </cell>
          <cell r="K333">
            <v>13753</v>
          </cell>
          <cell r="L333">
            <v>13767</v>
          </cell>
          <cell r="M333">
            <v>14189</v>
          </cell>
        </row>
        <row r="334">
          <cell r="C334" t="str">
            <v>Isles of Scilly UA</v>
          </cell>
          <cell r="D334" t="str">
            <v>E06000053</v>
          </cell>
          <cell r="E334">
            <v>208</v>
          </cell>
          <cell r="F334">
            <v>194</v>
          </cell>
          <cell r="G334">
            <v>193</v>
          </cell>
          <cell r="H334">
            <v>191</v>
          </cell>
          <cell r="I334">
            <v>187</v>
          </cell>
          <cell r="J334">
            <v>187</v>
          </cell>
          <cell r="K334">
            <v>187</v>
          </cell>
          <cell r="L334">
            <v>187</v>
          </cell>
          <cell r="M334">
            <v>88</v>
          </cell>
        </row>
        <row r="335">
          <cell r="C335" t="str">
            <v>North Somerset UA</v>
          </cell>
          <cell r="D335" t="str">
            <v>E06000024</v>
          </cell>
          <cell r="E335">
            <v>455</v>
          </cell>
          <cell r="F335">
            <v>501</v>
          </cell>
          <cell r="G335">
            <v>478</v>
          </cell>
          <cell r="H335">
            <v>482</v>
          </cell>
          <cell r="I335">
            <v>649</v>
          </cell>
          <cell r="J335">
            <v>616</v>
          </cell>
          <cell r="K335">
            <v>499</v>
          </cell>
          <cell r="L335">
            <v>506</v>
          </cell>
          <cell r="M335">
            <v>510</v>
          </cell>
        </row>
        <row r="336">
          <cell r="C336" t="str">
            <v>Plymouth UA</v>
          </cell>
          <cell r="D336" t="str">
            <v>E06000026</v>
          </cell>
          <cell r="E336">
            <v>1059</v>
          </cell>
          <cell r="F336">
            <v>1071</v>
          </cell>
          <cell r="G336">
            <v>1004</v>
          </cell>
          <cell r="H336">
            <v>800</v>
          </cell>
          <cell r="I336">
            <v>730</v>
          </cell>
          <cell r="J336">
            <v>719</v>
          </cell>
          <cell r="K336">
            <v>687</v>
          </cell>
          <cell r="L336">
            <v>700</v>
          </cell>
          <cell r="M336">
            <v>781</v>
          </cell>
        </row>
        <row r="337">
          <cell r="C337" t="str">
            <v>Poole UA</v>
          </cell>
          <cell r="D337" t="str">
            <v>E06000029</v>
          </cell>
          <cell r="E337">
            <v>1775</v>
          </cell>
          <cell r="F337">
            <v>1759</v>
          </cell>
          <cell r="G337">
            <v>1818</v>
          </cell>
          <cell r="H337">
            <v>1775</v>
          </cell>
          <cell r="I337">
            <v>1676</v>
          </cell>
          <cell r="J337">
            <v>1627</v>
          </cell>
          <cell r="K337">
            <v>1559</v>
          </cell>
          <cell r="L337">
            <v>1583</v>
          </cell>
          <cell r="M337">
            <v>1554</v>
          </cell>
        </row>
        <row r="338">
          <cell r="C338" t="str">
            <v>South Gloucestershire UA</v>
          </cell>
          <cell r="D338" t="str">
            <v>E06000025</v>
          </cell>
          <cell r="E338">
            <v>351</v>
          </cell>
          <cell r="F338">
            <v>345</v>
          </cell>
          <cell r="G338">
            <v>325</v>
          </cell>
          <cell r="H338">
            <v>333</v>
          </cell>
          <cell r="I338">
            <v>272</v>
          </cell>
          <cell r="J338">
            <v>214</v>
          </cell>
          <cell r="K338">
            <v>125</v>
          </cell>
          <cell r="L338">
            <v>183</v>
          </cell>
          <cell r="M338">
            <v>103</v>
          </cell>
        </row>
        <row r="339">
          <cell r="C339" t="str">
            <v>Swindon UA</v>
          </cell>
          <cell r="D339" t="str">
            <v>E06000030</v>
          </cell>
          <cell r="E339">
            <v>417</v>
          </cell>
          <cell r="F339">
            <v>448</v>
          </cell>
          <cell r="G339">
            <v>450</v>
          </cell>
          <cell r="H339">
            <v>325</v>
          </cell>
          <cell r="I339">
            <v>247</v>
          </cell>
          <cell r="J339">
            <v>261</v>
          </cell>
          <cell r="K339">
            <v>201</v>
          </cell>
          <cell r="L339">
            <v>224</v>
          </cell>
          <cell r="M339">
            <v>213</v>
          </cell>
        </row>
        <row r="340">
          <cell r="C340" t="str">
            <v>Torbay UA</v>
          </cell>
          <cell r="D340" t="str">
            <v>E06000027</v>
          </cell>
          <cell r="E340">
            <v>1518</v>
          </cell>
          <cell r="F340">
            <v>1621</v>
          </cell>
          <cell r="G340">
            <v>1654</v>
          </cell>
          <cell r="H340">
            <v>1624</v>
          </cell>
          <cell r="I340">
            <v>1608</v>
          </cell>
          <cell r="J340">
            <v>1607</v>
          </cell>
          <cell r="K340">
            <v>1595</v>
          </cell>
          <cell r="L340">
            <v>1541</v>
          </cell>
          <cell r="M340">
            <v>1530</v>
          </cell>
        </row>
        <row r="341">
          <cell r="C341" t="str">
            <v>Wiltshire UA</v>
          </cell>
          <cell r="D341" t="str">
            <v>E06000054</v>
          </cell>
          <cell r="E341">
            <v>1813</v>
          </cell>
          <cell r="F341">
            <v>1851</v>
          </cell>
          <cell r="G341">
            <v>1822</v>
          </cell>
          <cell r="H341">
            <v>1766</v>
          </cell>
          <cell r="I341">
            <v>1677</v>
          </cell>
          <cell r="J341">
            <v>1610</v>
          </cell>
          <cell r="K341">
            <v>1583</v>
          </cell>
          <cell r="L341">
            <v>1506</v>
          </cell>
          <cell r="M341">
            <v>1547</v>
          </cell>
        </row>
        <row r="342">
          <cell r="C342" t="str">
            <v xml:space="preserve">Devon </v>
          </cell>
          <cell r="D342" t="str">
            <v>E10000008</v>
          </cell>
          <cell r="E342">
            <v>11454</v>
          </cell>
          <cell r="F342">
            <v>11730</v>
          </cell>
          <cell r="G342">
            <v>11863</v>
          </cell>
          <cell r="H342">
            <v>11626</v>
          </cell>
          <cell r="I342">
            <v>11458</v>
          </cell>
          <cell r="J342">
            <v>11629</v>
          </cell>
          <cell r="K342">
            <v>11862</v>
          </cell>
          <cell r="L342">
            <v>11842</v>
          </cell>
          <cell r="M342">
            <v>11786</v>
          </cell>
        </row>
        <row r="343">
          <cell r="C343" t="str">
            <v>East Devon</v>
          </cell>
          <cell r="D343" t="str">
            <v>E07000040</v>
          </cell>
          <cell r="E343">
            <v>2384</v>
          </cell>
          <cell r="F343">
            <v>2413</v>
          </cell>
          <cell r="G343">
            <v>2466</v>
          </cell>
          <cell r="H343">
            <v>2401</v>
          </cell>
          <cell r="I343">
            <v>2513</v>
          </cell>
          <cell r="J343">
            <v>2505</v>
          </cell>
          <cell r="K343">
            <v>2557</v>
          </cell>
          <cell r="L343">
            <v>2603</v>
          </cell>
          <cell r="M343">
            <v>2499</v>
          </cell>
        </row>
        <row r="344">
          <cell r="C344" t="str">
            <v>Exeter</v>
          </cell>
          <cell r="D344" t="str">
            <v>E07000041</v>
          </cell>
          <cell r="E344">
            <v>465</v>
          </cell>
          <cell r="F344">
            <v>483</v>
          </cell>
          <cell r="G344">
            <v>477</v>
          </cell>
          <cell r="H344">
            <v>466</v>
          </cell>
          <cell r="I344">
            <v>454</v>
          </cell>
          <cell r="J344">
            <v>469</v>
          </cell>
          <cell r="K344">
            <v>503</v>
          </cell>
          <cell r="L344">
            <v>530</v>
          </cell>
          <cell r="M344">
            <v>581</v>
          </cell>
        </row>
        <row r="345">
          <cell r="C345" t="str">
            <v>Mid Devon</v>
          </cell>
          <cell r="D345" t="str">
            <v>E07000042</v>
          </cell>
          <cell r="E345">
            <v>235</v>
          </cell>
          <cell r="F345">
            <v>235</v>
          </cell>
          <cell r="G345">
            <v>266</v>
          </cell>
          <cell r="H345">
            <v>288</v>
          </cell>
          <cell r="I345">
            <v>281</v>
          </cell>
          <cell r="J345">
            <v>272</v>
          </cell>
          <cell r="K345">
            <v>270</v>
          </cell>
          <cell r="L345">
            <v>249</v>
          </cell>
          <cell r="M345">
            <v>238</v>
          </cell>
        </row>
        <row r="346">
          <cell r="C346" t="str">
            <v>North Devon</v>
          </cell>
          <cell r="D346" t="str">
            <v>E07000043</v>
          </cell>
          <cell r="E346">
            <v>1685</v>
          </cell>
          <cell r="F346">
            <v>1675</v>
          </cell>
          <cell r="G346">
            <v>1649</v>
          </cell>
          <cell r="H346">
            <v>1584</v>
          </cell>
          <cell r="I346">
            <v>1608</v>
          </cell>
          <cell r="J346">
            <v>1608</v>
          </cell>
          <cell r="K346">
            <v>1708</v>
          </cell>
          <cell r="L346">
            <v>1721</v>
          </cell>
          <cell r="M346">
            <v>1718</v>
          </cell>
        </row>
        <row r="347">
          <cell r="C347" t="str">
            <v>South Hams</v>
          </cell>
          <cell r="D347" t="str">
            <v>E07000044</v>
          </cell>
          <cell r="E347">
            <v>4115</v>
          </cell>
          <cell r="F347">
            <v>4246</v>
          </cell>
          <cell r="G347">
            <v>4226</v>
          </cell>
          <cell r="H347">
            <v>4133</v>
          </cell>
          <cell r="I347">
            <v>3894</v>
          </cell>
          <cell r="J347">
            <v>3995</v>
          </cell>
          <cell r="K347">
            <v>3973</v>
          </cell>
          <cell r="L347">
            <v>3896</v>
          </cell>
          <cell r="M347">
            <v>3835</v>
          </cell>
        </row>
        <row r="348">
          <cell r="C348" t="str">
            <v>Teignbridge</v>
          </cell>
          <cell r="D348" t="str">
            <v>E07000045</v>
          </cell>
          <cell r="E348">
            <v>1144</v>
          </cell>
          <cell r="F348">
            <v>1170</v>
          </cell>
          <cell r="G348">
            <v>1200</v>
          </cell>
          <cell r="H348">
            <v>1194</v>
          </cell>
          <cell r="I348">
            <v>1255</v>
          </cell>
          <cell r="J348">
            <v>1309</v>
          </cell>
          <cell r="K348">
            <v>1348</v>
          </cell>
          <cell r="L348">
            <v>1333</v>
          </cell>
          <cell r="M348">
            <v>1385</v>
          </cell>
        </row>
        <row r="349">
          <cell r="C349" t="str">
            <v>Torridge</v>
          </cell>
          <cell r="D349" t="str">
            <v>E07000046</v>
          </cell>
          <cell r="E349">
            <v>933</v>
          </cell>
          <cell r="F349">
            <v>960</v>
          </cell>
          <cell r="G349">
            <v>1031</v>
          </cell>
          <cell r="H349">
            <v>1012</v>
          </cell>
          <cell r="I349">
            <v>967</v>
          </cell>
          <cell r="J349">
            <v>948</v>
          </cell>
          <cell r="K349">
            <v>969</v>
          </cell>
          <cell r="L349">
            <v>985</v>
          </cell>
          <cell r="M349">
            <v>985</v>
          </cell>
        </row>
        <row r="350">
          <cell r="C350" t="str">
            <v>West Devon</v>
          </cell>
          <cell r="D350" t="str">
            <v>E07000047</v>
          </cell>
          <cell r="E350">
            <v>493</v>
          </cell>
          <cell r="F350">
            <v>548</v>
          </cell>
          <cell r="G350">
            <v>548</v>
          </cell>
          <cell r="H350">
            <v>548</v>
          </cell>
          <cell r="I350">
            <v>486</v>
          </cell>
          <cell r="J350">
            <v>523</v>
          </cell>
          <cell r="K350">
            <v>534</v>
          </cell>
          <cell r="L350">
            <v>525</v>
          </cell>
          <cell r="M350">
            <v>545</v>
          </cell>
        </row>
        <row r="351">
          <cell r="C351" t="str">
            <v>Dorset</v>
          </cell>
          <cell r="D351" t="str">
            <v>E10000009</v>
          </cell>
          <cell r="E351">
            <v>6680</v>
          </cell>
          <cell r="F351">
            <v>6707</v>
          </cell>
          <cell r="G351">
            <v>6837</v>
          </cell>
          <cell r="H351">
            <v>6762</v>
          </cell>
          <cell r="I351">
            <v>6781</v>
          </cell>
          <cell r="J351">
            <v>6704</v>
          </cell>
          <cell r="K351">
            <v>6690</v>
          </cell>
          <cell r="L351">
            <v>6623</v>
          </cell>
          <cell r="M351">
            <v>6772</v>
          </cell>
        </row>
        <row r="352">
          <cell r="C352" t="str">
            <v>Christchurch</v>
          </cell>
          <cell r="D352" t="str">
            <v>E07000048</v>
          </cell>
          <cell r="E352">
            <v>833</v>
          </cell>
          <cell r="F352">
            <v>834</v>
          </cell>
          <cell r="G352">
            <v>841</v>
          </cell>
          <cell r="H352">
            <v>806</v>
          </cell>
          <cell r="I352">
            <v>783</v>
          </cell>
          <cell r="J352">
            <v>769</v>
          </cell>
          <cell r="K352">
            <v>751</v>
          </cell>
          <cell r="L352">
            <v>768</v>
          </cell>
          <cell r="M352">
            <v>786</v>
          </cell>
        </row>
        <row r="353">
          <cell r="C353" t="str">
            <v>East Dorset</v>
          </cell>
          <cell r="D353" t="str">
            <v>E07000049</v>
          </cell>
          <cell r="E353">
            <v>322</v>
          </cell>
          <cell r="F353">
            <v>300</v>
          </cell>
          <cell r="G353">
            <v>296</v>
          </cell>
          <cell r="H353">
            <v>306</v>
          </cell>
          <cell r="I353">
            <v>273</v>
          </cell>
          <cell r="J353">
            <v>265</v>
          </cell>
          <cell r="K353">
            <v>262</v>
          </cell>
          <cell r="L353">
            <v>258</v>
          </cell>
          <cell r="M353">
            <v>298</v>
          </cell>
        </row>
        <row r="354">
          <cell r="C354" t="str">
            <v>North Dorset</v>
          </cell>
          <cell r="D354" t="str">
            <v>E07000050</v>
          </cell>
          <cell r="E354">
            <v>460</v>
          </cell>
          <cell r="F354">
            <v>468</v>
          </cell>
          <cell r="G354">
            <v>513</v>
          </cell>
          <cell r="H354">
            <v>495</v>
          </cell>
          <cell r="I354">
            <v>482</v>
          </cell>
          <cell r="J354">
            <v>464</v>
          </cell>
          <cell r="K354">
            <v>437</v>
          </cell>
          <cell r="L354">
            <v>429</v>
          </cell>
          <cell r="M354">
            <v>446</v>
          </cell>
        </row>
        <row r="355">
          <cell r="C355" t="str">
            <v>Purbeck</v>
          </cell>
          <cell r="D355" t="str">
            <v>E07000051</v>
          </cell>
          <cell r="E355">
            <v>1590</v>
          </cell>
          <cell r="F355">
            <v>1599</v>
          </cell>
          <cell r="G355">
            <v>1635</v>
          </cell>
          <cell r="H355">
            <v>1658</v>
          </cell>
          <cell r="I355">
            <v>1642</v>
          </cell>
          <cell r="J355">
            <v>1630</v>
          </cell>
          <cell r="K355">
            <v>1646</v>
          </cell>
          <cell r="L355">
            <v>1631</v>
          </cell>
          <cell r="M355">
            <v>1628</v>
          </cell>
        </row>
        <row r="356">
          <cell r="C356" t="str">
            <v>West Dorset</v>
          </cell>
          <cell r="D356" t="str">
            <v>E07000052</v>
          </cell>
          <cell r="E356">
            <v>2550</v>
          </cell>
          <cell r="F356">
            <v>2578</v>
          </cell>
          <cell r="G356">
            <v>2612</v>
          </cell>
          <cell r="H356">
            <v>2572</v>
          </cell>
          <cell r="I356">
            <v>2633</v>
          </cell>
          <cell r="J356">
            <v>2592</v>
          </cell>
          <cell r="K356">
            <v>2607</v>
          </cell>
          <cell r="L356">
            <v>2568</v>
          </cell>
          <cell r="M356">
            <v>2591</v>
          </cell>
        </row>
        <row r="357">
          <cell r="C357" t="str">
            <v>Weymouth and Portland</v>
          </cell>
          <cell r="D357" t="str">
            <v>E07000053</v>
          </cell>
          <cell r="E357">
            <v>925</v>
          </cell>
          <cell r="F357">
            <v>928</v>
          </cell>
          <cell r="G357">
            <v>940</v>
          </cell>
          <cell r="H357">
            <v>925</v>
          </cell>
          <cell r="I357">
            <v>968</v>
          </cell>
          <cell r="J357">
            <v>984</v>
          </cell>
          <cell r="K357">
            <v>987</v>
          </cell>
          <cell r="L357">
            <v>969</v>
          </cell>
          <cell r="M357">
            <v>1023</v>
          </cell>
        </row>
        <row r="358">
          <cell r="C358" t="str">
            <v>Gloucestershire</v>
          </cell>
          <cell r="D358" t="str">
            <v>E10000013</v>
          </cell>
          <cell r="E358">
            <v>3368</v>
          </cell>
          <cell r="F358">
            <v>3428</v>
          </cell>
          <cell r="G358">
            <v>3486</v>
          </cell>
          <cell r="H358">
            <v>3407</v>
          </cell>
          <cell r="I358">
            <v>3349</v>
          </cell>
          <cell r="J358">
            <v>3536</v>
          </cell>
          <cell r="K358">
            <v>3553</v>
          </cell>
          <cell r="L358">
            <v>3700</v>
          </cell>
          <cell r="M358">
            <v>3732</v>
          </cell>
        </row>
        <row r="359">
          <cell r="C359" t="str">
            <v>Cheltenham</v>
          </cell>
          <cell r="D359" t="str">
            <v>E07000078</v>
          </cell>
          <cell r="E359">
            <v>776</v>
          </cell>
          <cell r="F359">
            <v>790</v>
          </cell>
          <cell r="G359">
            <v>797</v>
          </cell>
          <cell r="H359">
            <v>808</v>
          </cell>
          <cell r="I359">
            <v>774</v>
          </cell>
          <cell r="J359">
            <v>802</v>
          </cell>
          <cell r="K359">
            <v>840</v>
          </cell>
          <cell r="L359">
            <v>915</v>
          </cell>
          <cell r="M359">
            <v>910</v>
          </cell>
        </row>
        <row r="360">
          <cell r="C360" t="str">
            <v>Cotswold</v>
          </cell>
          <cell r="D360" t="str">
            <v>E07000079</v>
          </cell>
          <cell r="E360">
            <v>1505</v>
          </cell>
          <cell r="F360">
            <v>1540</v>
          </cell>
          <cell r="G360">
            <v>1578</v>
          </cell>
          <cell r="H360">
            <v>1566</v>
          </cell>
          <cell r="I360">
            <v>1536</v>
          </cell>
          <cell r="J360">
            <v>1540</v>
          </cell>
          <cell r="K360">
            <v>1564</v>
          </cell>
          <cell r="L360">
            <v>1623</v>
          </cell>
          <cell r="M360">
            <v>1676</v>
          </cell>
        </row>
        <row r="361">
          <cell r="C361" t="str">
            <v>Forest of Dean</v>
          </cell>
          <cell r="D361" t="str">
            <v>E07000080</v>
          </cell>
          <cell r="E361">
            <v>287</v>
          </cell>
          <cell r="F361">
            <v>306</v>
          </cell>
          <cell r="G361">
            <v>313</v>
          </cell>
          <cell r="H361">
            <v>293</v>
          </cell>
          <cell r="I361">
            <v>277</v>
          </cell>
          <cell r="J361">
            <v>271</v>
          </cell>
          <cell r="K361">
            <v>290</v>
          </cell>
          <cell r="L361">
            <v>267</v>
          </cell>
          <cell r="M361">
            <v>295</v>
          </cell>
        </row>
        <row r="362">
          <cell r="C362" t="str">
            <v>Gloucester</v>
          </cell>
          <cell r="D362" t="str">
            <v>E07000081</v>
          </cell>
          <cell r="E362">
            <v>161</v>
          </cell>
          <cell r="F362">
            <v>152</v>
          </cell>
          <cell r="G362">
            <v>159</v>
          </cell>
          <cell r="H362">
            <v>137</v>
          </cell>
          <cell r="I362">
            <v>131</v>
          </cell>
          <cell r="J362">
            <v>153</v>
          </cell>
          <cell r="K362">
            <v>125</v>
          </cell>
          <cell r="L362">
            <v>124</v>
          </cell>
          <cell r="M362">
            <v>120</v>
          </cell>
        </row>
        <row r="363">
          <cell r="C363" t="str">
            <v>Stroud</v>
          </cell>
          <cell r="D363" t="str">
            <v>E07000082</v>
          </cell>
          <cell r="E363">
            <v>409</v>
          </cell>
          <cell r="F363">
            <v>401</v>
          </cell>
          <cell r="G363">
            <v>406</v>
          </cell>
          <cell r="H363">
            <v>395</v>
          </cell>
          <cell r="I363">
            <v>388</v>
          </cell>
          <cell r="J363">
            <v>551</v>
          </cell>
          <cell r="K363">
            <v>504</v>
          </cell>
          <cell r="L363">
            <v>517</v>
          </cell>
          <cell r="M363">
            <v>513</v>
          </cell>
        </row>
        <row r="364">
          <cell r="C364" t="str">
            <v>Tewkesbury</v>
          </cell>
          <cell r="D364" t="str">
            <v>E07000083</v>
          </cell>
          <cell r="E364">
            <v>230</v>
          </cell>
          <cell r="F364">
            <v>239</v>
          </cell>
          <cell r="G364">
            <v>233</v>
          </cell>
          <cell r="H364">
            <v>208</v>
          </cell>
          <cell r="I364">
            <v>243</v>
          </cell>
          <cell r="J364">
            <v>219</v>
          </cell>
          <cell r="K364">
            <v>230</v>
          </cell>
          <cell r="L364">
            <v>254</v>
          </cell>
          <cell r="M364">
            <v>218</v>
          </cell>
        </row>
        <row r="365">
          <cell r="C365" t="str">
            <v>Somerset</v>
          </cell>
          <cell r="D365" t="str">
            <v>E10000027</v>
          </cell>
          <cell r="E365">
            <v>2980</v>
          </cell>
          <cell r="F365">
            <v>3099</v>
          </cell>
          <cell r="G365">
            <v>3088</v>
          </cell>
          <cell r="H365">
            <v>3143</v>
          </cell>
          <cell r="I365">
            <v>3114</v>
          </cell>
          <cell r="J365">
            <v>3087</v>
          </cell>
          <cell r="K365">
            <v>3112</v>
          </cell>
          <cell r="L365">
            <v>3108</v>
          </cell>
          <cell r="M365">
            <v>3187</v>
          </cell>
        </row>
        <row r="366">
          <cell r="C366" t="str">
            <v>Mendip</v>
          </cell>
          <cell r="D366" t="str">
            <v>E07000187</v>
          </cell>
          <cell r="E366">
            <v>473</v>
          </cell>
          <cell r="F366">
            <v>496</v>
          </cell>
          <cell r="G366">
            <v>499</v>
          </cell>
          <cell r="H366">
            <v>450</v>
          </cell>
          <cell r="I366">
            <v>396</v>
          </cell>
          <cell r="J366">
            <v>389</v>
          </cell>
          <cell r="K366">
            <v>399</v>
          </cell>
          <cell r="L366">
            <v>403</v>
          </cell>
          <cell r="M366">
            <v>388</v>
          </cell>
        </row>
        <row r="367">
          <cell r="C367" t="str">
            <v>Sedgemoor</v>
          </cell>
          <cell r="D367" t="str">
            <v>E07000188</v>
          </cell>
          <cell r="E367">
            <v>442</v>
          </cell>
          <cell r="F367">
            <v>434</v>
          </cell>
          <cell r="G367">
            <v>428</v>
          </cell>
          <cell r="H367">
            <v>445</v>
          </cell>
          <cell r="I367">
            <v>504</v>
          </cell>
          <cell r="J367">
            <v>508</v>
          </cell>
          <cell r="K367">
            <v>514</v>
          </cell>
          <cell r="L367">
            <v>552</v>
          </cell>
          <cell r="M367">
            <v>660</v>
          </cell>
        </row>
        <row r="368">
          <cell r="C368" t="str">
            <v>South Somerset</v>
          </cell>
          <cell r="D368" t="str">
            <v>E07000189</v>
          </cell>
          <cell r="E368">
            <v>773</v>
          </cell>
          <cell r="F368">
            <v>773</v>
          </cell>
          <cell r="G368">
            <v>779</v>
          </cell>
          <cell r="H368">
            <v>868</v>
          </cell>
          <cell r="I368">
            <v>878</v>
          </cell>
          <cell r="J368">
            <v>826</v>
          </cell>
          <cell r="K368">
            <v>856</v>
          </cell>
          <cell r="L368">
            <v>832</v>
          </cell>
          <cell r="M368">
            <v>805</v>
          </cell>
        </row>
        <row r="369">
          <cell r="C369" t="str">
            <v>Taunton Deane</v>
          </cell>
          <cell r="D369" t="str">
            <v>E07000190</v>
          </cell>
          <cell r="E369">
            <v>295</v>
          </cell>
          <cell r="F369">
            <v>333</v>
          </cell>
          <cell r="G369">
            <v>320</v>
          </cell>
          <cell r="H369">
            <v>330</v>
          </cell>
          <cell r="I369">
            <v>340</v>
          </cell>
          <cell r="J369">
            <v>341</v>
          </cell>
          <cell r="K369">
            <v>329</v>
          </cell>
          <cell r="L369">
            <v>341</v>
          </cell>
          <cell r="M369">
            <v>334</v>
          </cell>
        </row>
        <row r="370">
          <cell r="C370" t="str">
            <v>West Somerset</v>
          </cell>
          <cell r="D370" t="str">
            <v>E07000191</v>
          </cell>
          <cell r="E370">
            <v>997</v>
          </cell>
          <cell r="F370">
            <v>1063</v>
          </cell>
          <cell r="G370">
            <v>1062</v>
          </cell>
          <cell r="H370">
            <v>1050</v>
          </cell>
          <cell r="I370">
            <v>996</v>
          </cell>
          <cell r="J370">
            <v>1023</v>
          </cell>
          <cell r="K370">
            <v>1014</v>
          </cell>
          <cell r="L370">
            <v>980</v>
          </cell>
          <cell r="M370">
            <v>1000</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lana.Mustill\Desktop\Jess'%20Made%20Up%20Second%20Home%20Methodology.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ana Mustill" refreshedDate="43727.473477314816" createdVersion="6" refreshedVersion="6" minRefreshableVersion="3" recordCount="425">
  <cacheSource type="worksheet">
    <worksheetSource ref="A1:Z426" sheet="YOY Increase" r:id="rId2"/>
  </cacheSource>
  <cacheFields count="26">
    <cacheField name="New ONS" numFmtId="0">
      <sharedItems containsBlank="1"/>
    </cacheField>
    <cacheField name="Area type" numFmtId="0">
      <sharedItems containsBlank="1"/>
    </cacheField>
    <cacheField name="Region" numFmtId="0">
      <sharedItems containsBlank="1" count="13">
        <s v="Scotland"/>
        <s v="South East"/>
        <s v="North West"/>
        <s v="East Midlands"/>
        <s v="East of England"/>
        <s v="London"/>
        <s v="Yorkshire and the Humber"/>
        <s v="South West"/>
        <s v="West Midlands"/>
        <s v="Wales"/>
        <s v="North East"/>
        <s v="England"/>
        <m u="1"/>
      </sharedItems>
    </cacheField>
    <cacheField name="County" numFmtId="0">
      <sharedItems containsBlank="1" count="49">
        <s v="North Eastern Scotland"/>
        <s v="West Sussex"/>
        <s v="Cumbria"/>
        <s v="Derbyshire"/>
        <s v="Eastern Scotland"/>
        <s v="Highlands and Islands"/>
        <s v="Nottinghamshire "/>
        <s v="Kent "/>
        <s v="Buckinghamshire "/>
        <s v="Suffolk"/>
        <m/>
        <s v="South Yorkshire (Met County)"/>
        <s v="Essex"/>
        <s v="Hampshire "/>
        <s v="West Midlands (Met County)"/>
        <s v="Leicestershire "/>
        <s v="Gwent"/>
        <s v="Mid Glamorgan"/>
        <s v="South Glamorgan"/>
        <s v="Dyfed"/>
        <s v="Clwyd"/>
        <s v="Gwynedd"/>
        <s v="West Glamorgan"/>
        <s v="Powys"/>
        <s v="West Yorkshire (Met County)"/>
        <s v="Cambridgeshire "/>
        <s v="Staffordshire "/>
        <s v="Gloucestershire"/>
        <s v="Oxfordshire"/>
        <s v="Lancashire "/>
        <s v="Dorset"/>
        <s v="North Yorkshire"/>
        <s v="Hertfordshire"/>
        <s v="Northamptonshire"/>
        <s v="Devon "/>
        <s v="South Western Scotland"/>
        <s v="Lincolnshire"/>
        <s v="East Sussex "/>
        <s v="Surrey"/>
        <s v="England"/>
        <s v="Tyne and Wear (Met County)"/>
        <s v="Norfolk"/>
        <s v="Greater Manchester (Met County)"/>
        <s v="Merseyside (Met County)"/>
        <s v="Worcestershire "/>
        <s v="Somerset"/>
        <s v="Warwickshire"/>
        <s v="Scotland" u="1"/>
        <s v="Wales" u="1"/>
      </sharedItems>
    </cacheField>
    <cacheField name="Name" numFmtId="0">
      <sharedItems count="425">
        <s v="Aberdeen City8"/>
        <s v="Aberdeenshire"/>
        <s v="Adur"/>
        <s v="Allerdale"/>
        <s v="Amber Valley"/>
        <s v="Angus"/>
        <s v="Argyll &amp; Bute"/>
        <s v="Arun"/>
        <s v="Ashfield"/>
        <s v="Ashford"/>
        <s v="Aylesbury Vale"/>
        <s v="Babergh"/>
        <s v="Barking and Dagenham"/>
        <s v="Barnet"/>
        <s v="Barnsley"/>
        <s v="Barrow-in-Furness"/>
        <s v="Basildon"/>
        <s v="Basingstoke and Deane"/>
        <s v="Bassetlaw"/>
        <s v="Bath and North East Somerset UA"/>
        <s v="Bedford UA"/>
        <s v="Bexley"/>
        <s v="Birmingham"/>
        <s v="Blaby"/>
        <s v="Blackburn with Darwen UA"/>
        <s v="Blackpool UA"/>
        <s v="Blaenau Gwent"/>
        <s v="Bolsover"/>
        <s v="Bolton"/>
        <s v="Boston"/>
        <s v="Bournemouth UA"/>
        <s v="Bracknell Forest UA"/>
        <s v="Bradford"/>
        <s v="Braintree"/>
        <s v="Breckland"/>
        <s v="Brent"/>
        <s v="Brentwood"/>
        <s v="Bridgend"/>
        <s v="Brighton and Hove UA"/>
        <s v="Bristol, City of UA"/>
        <s v="Broadland"/>
        <s v="Bromley"/>
        <s v="Bromsgrove"/>
        <s v="Broxbourne"/>
        <s v="Broxtowe"/>
        <s v="Buckinghamshire "/>
        <s v="Burnley"/>
        <s v="Bury"/>
        <s v="Caerphilly"/>
        <s v="Calderdale"/>
        <s v="Cambridge"/>
        <s v="Cambridgeshire "/>
        <s v="Camden"/>
        <s v="Cannock Chase"/>
        <s v="Canterbury"/>
        <s v="Cardiff"/>
        <s v="Carlisle"/>
        <s v="Carmarthenshire"/>
        <s v="Castle Point"/>
        <s v="Central Bedfordshire UA"/>
        <s v="Ceredigion"/>
        <s v="Charnwood"/>
        <s v="Chelmsford"/>
        <s v="Cheltenham"/>
        <s v="Cherwell"/>
        <s v="Cheshire East UA"/>
        <s v="Cheshire West and Chester UA"/>
        <s v="Chesterfield"/>
        <s v="Chichester"/>
        <s v="Chiltern"/>
        <s v="Chorley"/>
        <s v="Christchurch"/>
        <s v="City of London"/>
        <s v="Clackmannanshire3"/>
        <s v="Colchester"/>
        <s v="Conwy"/>
        <s v="Copeland"/>
        <s v="Corby"/>
        <s v="Cornwall UA"/>
        <s v="Cotswold"/>
        <s v="Coventry"/>
        <s v="Craven"/>
        <s v="Crawley"/>
        <s v="Croydon"/>
        <s v="Cumbria"/>
        <s v="Dacorum"/>
        <s v="Darlington UA"/>
        <s v="Dartford"/>
        <s v="Daventry"/>
        <s v="Denbighshire"/>
        <s v="Derby UA"/>
        <s v="Derbyshire"/>
        <s v="Derbyshire Dales"/>
        <s v="Devon "/>
        <s v="Doncaster"/>
        <s v="Dorset"/>
        <s v="Dover"/>
        <s v="Dudley"/>
        <s v="Dumfries &amp; Galloway"/>
        <s v="Dundee City"/>
        <s v="Durham UA"/>
        <s v="Ealing"/>
        <s v="East Ayrshire"/>
        <s v="East Cambridgeshire"/>
        <s v="East Devon"/>
        <s v="East Dorset"/>
        <s v="East Dunbartonshire"/>
        <s v="East Hampshire"/>
        <s v="East Hertfordshire"/>
        <s v="East Lindsey"/>
        <s v="East Lothian4"/>
        <s v="East Midlands"/>
        <s v="East Northamptonshire"/>
        <s v="East of England"/>
        <s v="East Renfrewshire5"/>
        <s v="East Riding of Yorkshire UA"/>
        <s v="East Staffordshire"/>
        <s v="East Sussex "/>
        <s v="Eastbourne"/>
        <s v="Eastleigh"/>
        <s v="Eden"/>
        <s v="Edinburgh, City of 8"/>
        <s v="Elmbridge"/>
        <s v="Enfield"/>
        <s v="England"/>
        <s v="Epping Forest"/>
        <s v="Epsom and Ewell"/>
        <s v="Erewash"/>
        <s v="Essex"/>
        <s v="Exeter"/>
        <s v="Falkirk"/>
        <s v="Fareham"/>
        <s v="Fenland"/>
        <s v="Fife"/>
        <s v="Flintshire"/>
        <s v="Folkestone &amp; Hythe"/>
        <s v="Forest Heath"/>
        <s v="Forest of Dean"/>
        <s v="Fylde"/>
        <s v="Gateshead"/>
        <s v="Gedling"/>
        <s v="Glasgow City"/>
        <s v="Gloucester"/>
        <s v="Gloucestershire"/>
        <s v="Gosport"/>
        <s v="Gravesham"/>
        <s v="Great Yarmouth"/>
        <s v="Greater Manchester (Met County)"/>
        <s v="Greenwich"/>
        <s v="Guildford"/>
        <s v="Gwynedd"/>
        <s v="Hackney"/>
        <s v="Halton UA"/>
        <s v="Hambleton"/>
        <s v="Hammersmith and Fulham"/>
        <s v="Hampshire "/>
        <s v="Harborough"/>
        <s v="Haringey"/>
        <s v="Harlow"/>
        <s v="Harrogate"/>
        <s v="Harrow"/>
        <s v="Hart"/>
        <s v="Hartlepool UA"/>
        <s v="Hastings"/>
        <s v="Havant"/>
        <s v="Havering"/>
        <s v="Herefordshire, County of UA"/>
        <s v="Hertfordshire"/>
        <s v="Hertsmere"/>
        <s v="High Peak"/>
        <s v="Highland"/>
        <s v="Hillingdon"/>
        <s v="Hinckley and Bosworth"/>
        <s v="Horsham"/>
        <s v="Hounslow"/>
        <s v="Huntingdonshire"/>
        <s v="Hyndburn"/>
        <s v="Inverclyde"/>
        <s v="Ipswich"/>
        <s v="Isle of Anglesey"/>
        <s v="Isle of Wight UA"/>
        <s v="Isles of Scilly UA"/>
        <s v="Islington"/>
        <s v="Kensington and Chelsea"/>
        <s v="Kent "/>
        <s v="Kettering"/>
        <s v="King's Lynn and West Norfolk"/>
        <s v="Kingston upon Hull, City of UA"/>
        <s v="Kingston upon Thames"/>
        <s v="Kirklees"/>
        <s v="Knowsley"/>
        <s v="Lambeth"/>
        <s v="Lancashire "/>
        <s v="Lancaster"/>
        <s v="Leeds"/>
        <s v="Leicester UA"/>
        <s v="Leicestershire "/>
        <s v="Lewes"/>
        <s v="Lewisham"/>
        <s v="Lichfield"/>
        <s v="Lincoln"/>
        <s v="Lincolnshire"/>
        <s v="Liverpool"/>
        <s v="London"/>
        <s v="Luton UA"/>
        <s v="Maidstone"/>
        <s v="Maldon"/>
        <s v="Malvern Hills"/>
        <s v="Manchester"/>
        <s v="Mansfield"/>
        <s v="Medway UA"/>
        <s v="Melton"/>
        <s v="Mendip"/>
        <s v="Merseyside (Met County)"/>
        <s v="Merthyr Tydfil"/>
        <s v="Merton"/>
        <s v="Mid Devon"/>
        <s v="Mid Suffolk"/>
        <s v="Mid Sussex"/>
        <s v="Middlesbrough UA"/>
        <s v="Midlothian4"/>
        <s v="Milton Keynes UA"/>
        <s v="Mole Valley"/>
        <s v="Monmouthshire"/>
        <s v="Moray"/>
        <s v="Na h-Eileanan Siar"/>
        <s v="Neath Port Talbot"/>
        <s v="New Forest"/>
        <s v="Newark and Sherwood"/>
        <s v="Newcastle upon Tyne"/>
        <s v="Newcastle-under-Lyme"/>
        <s v="Newham"/>
        <s v="Newport"/>
        <s v="Norfolk"/>
        <s v="North Ayrshire"/>
        <s v="North Devon"/>
        <s v="North Dorset"/>
        <s v="North East"/>
        <s v="North East Derbyshire"/>
        <s v="North East Lincolnshire UA"/>
        <s v="North Hertfordshire"/>
        <s v="North Kesteven"/>
        <s v="North Lanarkshire"/>
        <s v="North Lincolnshire UA"/>
        <s v="North Norfolk"/>
        <s v="North Somerset UA"/>
        <s v="North Tyneside"/>
        <s v="North Warwickshire"/>
        <s v="North West"/>
        <s v="North West Leicestershire"/>
        <s v="North Yorkshire"/>
        <s v="Northampton"/>
        <s v="Northamptonshire"/>
        <s v="Northumberland UA"/>
        <s v="Norwich"/>
        <s v="Nottingham UA"/>
        <s v="Nottinghamshire "/>
        <s v="Nuneaton and Bedworth"/>
        <s v="Oadby and Wigston"/>
        <s v="Oldham"/>
        <s v="Orkney Islands"/>
        <s v="Oxford"/>
        <s v="Oxfordshire"/>
        <s v="Pembrokeshire"/>
        <s v="Pendle"/>
        <s v="Perth &amp; Kinross"/>
        <s v="Peterborough UA"/>
        <s v="Plymouth UA"/>
        <s v="Poole UA"/>
        <s v="Portsmouth UA"/>
        <s v="Powys"/>
        <s v="Preston"/>
        <s v="Purbeck"/>
        <s v="Reading UA"/>
        <s v="Redbridge"/>
        <s v="Redcar and Cleveland UA"/>
        <s v="Redditch"/>
        <s v="Reigate and Banstead"/>
        <s v="Renfrewshire3"/>
        <s v="Rhondda Cynon Taf"/>
        <s v="Ribble Valley"/>
        <s v="Richmond upon Thames"/>
        <s v="Richmondshire"/>
        <s v="Rochdale"/>
        <s v="Rochford"/>
        <s v="Rossendale"/>
        <s v="Rother"/>
        <s v="Rotherham"/>
        <s v="Rugby"/>
        <s v="Runnymede"/>
        <s v="Rushcliffe"/>
        <s v="Rushmoor"/>
        <s v="Rutland UA"/>
        <s v="Ryedale"/>
        <s v="Salford"/>
        <s v="Sandwell"/>
        <s v="Scarborough"/>
        <s v="Scotland"/>
        <s v="Scottish Borders"/>
        <s v="Sedgemoor"/>
        <s v="Sefton"/>
        <s v="Selby"/>
        <s v="Sevenoaks"/>
        <s v="Sheffield"/>
        <s v="Shetland Islands"/>
        <s v="Shropshire UA"/>
        <s v="Slough UA"/>
        <s v="Solihull"/>
        <s v="Somerset"/>
        <s v="South Ayrshire"/>
        <s v="South Bucks"/>
        <s v="South Cambridgeshire"/>
        <s v="South Derbyshire"/>
        <s v="South East"/>
        <s v="South Gloucestershire UA"/>
        <s v="South Hams"/>
        <s v="South Holland"/>
        <s v="South Kesteven"/>
        <s v="South Lakeland"/>
        <s v="South Lanarkshire"/>
        <s v="South Norfolk"/>
        <s v="South Northamptonshire"/>
        <s v="South Oxfordshire"/>
        <s v="South Ribble"/>
        <s v="South Somerset"/>
        <s v="South Staffordshire"/>
        <s v="South Tyneside"/>
        <s v="South West"/>
        <s v="South Yorkshire (Met County)"/>
        <s v="Southampton UA"/>
        <s v="Southend-on-Sea UA"/>
        <s v="Southwark"/>
        <s v="Spelthorne"/>
        <s v="St Albans"/>
        <s v="St Edmundsbury"/>
        <s v="St Helens"/>
        <s v="Stafford"/>
        <s v="Staffordshire "/>
        <s v="Staffordshire Moorlands"/>
        <s v="Stevenage"/>
        <s v="Stirling"/>
        <s v="Stockport"/>
        <s v="Stockton-on-Tees UA"/>
        <s v="Stoke-on-Trent UA"/>
        <s v="Stratford-on-Avon"/>
        <s v="Stroud"/>
        <s v="Suffolk"/>
        <s v="Suffolk Coastal"/>
        <s v="Sunderland"/>
        <s v="Surrey"/>
        <s v="Surrey Heath"/>
        <s v="Sutton"/>
        <s v="Swale"/>
        <s v="Swansea"/>
        <s v="Swindon UA"/>
        <s v="Tameside"/>
        <s v="Tamworth"/>
        <s v="Tandridge"/>
        <s v="Taunton Deane"/>
        <s v="Teignbridge"/>
        <s v="Telford and Wrekin UA"/>
        <s v="Tendring"/>
        <s v="Test Valley"/>
        <s v="Tewkesbury"/>
        <s v="Thanet"/>
        <s v="Three Rivers"/>
        <s v="Thurrock UA"/>
        <s v="Tonbridge and Malling"/>
        <s v="Torbay UA"/>
        <s v="Torfaen"/>
        <s v="Torridge"/>
        <s v="Tower Hamlets"/>
        <s v="Trafford"/>
        <s v="Tunbridge Wells"/>
        <s v="Tyne and Wear (Met County)"/>
        <s v="Uttlesford"/>
        <s v="Vale of Glamorgan"/>
        <s v="Vale of White Horse"/>
        <s v="Wakefield"/>
        <s v="Wales"/>
        <s v="Walsall"/>
        <s v="Waltham Forest"/>
        <s v="Wandsworth"/>
        <s v="Warrington UA"/>
        <s v="Warwick"/>
        <s v="Warwickshire"/>
        <s v="Watford"/>
        <s v="Waveney"/>
        <s v="Waverley"/>
        <s v="Wealden"/>
        <s v="Wellingborough"/>
        <s v="Welwyn Hatfield"/>
        <s v="West Berkshire UA"/>
        <s v="West Devon"/>
        <s v="West Dorset"/>
        <s v="West Dunbartonshire8"/>
        <s v="West Lancashire"/>
        <s v="West Lindsey"/>
        <s v="West Lothian7"/>
        <s v="West Midlands"/>
        <s v="West Midlands (Met County)"/>
        <s v="West Oxfordshire"/>
        <s v="West Somerset"/>
        <s v="West Sussex"/>
        <s v="West Yorkshire (Met County)"/>
        <s v="Westminster"/>
        <s v="Weymouth and Portland"/>
        <s v="Wigan"/>
        <s v="Wiltshire UA"/>
        <s v="Winchester"/>
        <s v="Windsor and Maidenhead UA"/>
        <s v="Wirral"/>
        <s v="Woking"/>
        <s v="Wokingham UA"/>
        <s v="Wolverhampton"/>
        <s v="Worcester"/>
        <s v="Worcestershire "/>
        <s v="Worthing"/>
        <s v="Wrexham"/>
        <s v="Wychavon"/>
        <s v="Wycombe"/>
        <s v="Wyre"/>
        <s v="Wyre Forest"/>
        <s v="York UA"/>
        <s v="Yorkshire and the Humber"/>
      </sharedItems>
    </cacheField>
    <cacheField name="2010" numFmtId="0">
      <sharedItems containsString="0" containsBlank="1" containsNumber="1" containsInteger="1" minValue="0" maxValue="246026"/>
    </cacheField>
    <cacheField name="2011" numFmtId="0">
      <sharedItems containsString="0" containsBlank="1" containsNumber="1" containsInteger="1" minValue="2" maxValue="247393"/>
    </cacheField>
    <cacheField name="diff" numFmtId="0">
      <sharedItems containsBlank="1" containsMixedTypes="1" containsNumber="1" minValue="-0.7142857142857143" maxValue="21.5"/>
    </cacheField>
    <cacheField name="2012" numFmtId="0">
      <sharedItems containsString="0" containsBlank="1" containsNumber="1" containsInteger="1" minValue="6" maxValue="260403"/>
    </cacheField>
    <cacheField name="diff2" numFmtId="0">
      <sharedItems containsString="0" containsBlank="1" containsNumber="1" minValue="-0.75257731958762886" maxValue="14.487804878048781"/>
    </cacheField>
    <cacheField name="2013" numFmtId="0">
      <sharedItems containsString="0" containsBlank="1" containsNumber="1" containsInteger="1" minValue="0" maxValue="254981"/>
    </cacheField>
    <cacheField name="diff3" numFmtId="0">
      <sharedItems containsString="0" containsBlank="1" containsNumber="1" minValue="-1" maxValue="15"/>
    </cacheField>
    <cacheField name="2014" numFmtId="0">
      <sharedItems containsString="0" containsBlank="1" containsNumber="1" containsInteger="1" minValue="1" maxValue="251518"/>
    </cacheField>
    <cacheField name="diff4" numFmtId="0">
      <sharedItems containsBlank="1" containsMixedTypes="1" containsNumber="1" minValue="-0.95833333333333337" maxValue="49.428571428571431"/>
    </cacheField>
    <cacheField name="2015" numFmtId="0">
      <sharedItems containsString="0" containsBlank="1" containsNumber="1" containsInteger="1" minValue="1" maxValue="245324"/>
    </cacheField>
    <cacheField name="diff5" numFmtId="0">
      <sharedItems containsString="0" containsBlank="1" containsNumber="1" minValue="-0.99878934624697335" maxValue="9"/>
    </cacheField>
    <cacheField name="2016" numFmtId="0">
      <sharedItems containsSemiMixedTypes="0" containsString="0" containsNumber="1" containsInteger="1" minValue="0" maxValue="246540"/>
    </cacheField>
    <cacheField name="diff6" numFmtId="0">
      <sharedItems containsString="0" containsBlank="1" containsNumber="1" minValue="-0.75" maxValue="229"/>
    </cacheField>
    <cacheField name="2017" numFmtId="0">
      <sharedItems containsSemiMixedTypes="0" containsString="0" containsNumber="1" containsInteger="1" minValue="0" maxValue="248747"/>
    </cacheField>
    <cacheField name="diff7" numFmtId="9">
      <sharedItems containsMixedTypes="1" containsNumber="1" minValue="-1" maxValue="0.8271604938271605"/>
    </cacheField>
    <cacheField name="2018" numFmtId="0">
      <sharedItems containsSemiMixedTypes="0" containsString="0" containsNumber="1" containsInteger="1" minValue="0" maxValue="251654"/>
    </cacheField>
    <cacheField name="diff8" numFmtId="9">
      <sharedItems containsMixedTypes="1" containsNumber="1" minValue="-0.93827160493827155" maxValue="0.97115384615384615"/>
    </cacheField>
    <cacheField name="Average over period" numFmtId="9">
      <sharedItems containsMixedTypes="1" containsNumber="1" minValue="-0.53991596638655459" maxValue="32.493040848627068"/>
    </cacheField>
    <cacheField name="Average over 2 years" numFmtId="9">
      <sharedItems containsMixedTypes="1" containsNumber="1" minValue="-0.53991596638655459" maxValue="0.6607142857142857"/>
    </cacheField>
    <cacheField name="prediction" numFmtId="0">
      <sharedItems containsMixedTypes="1" containsNumber="1" minValue="-32.311917707336853" maxValue="0.37488517009965788"/>
    </cacheField>
    <cacheField name="2010-2018 difference" numFmtId="3">
      <sharedItems containsSemiMixedTypes="0" containsString="0" containsNumber="1" containsInteger="1" minValue="-13095" maxValue="241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5">
  <r>
    <m/>
    <m/>
    <x v="0"/>
    <x v="0"/>
    <x v="0"/>
    <n v="2268"/>
    <n v="2428"/>
    <n v="7.0546737213403876E-2"/>
    <n v="2496"/>
    <n v="2.800658978583196E-2"/>
    <n v="2411"/>
    <n v="-3.4054487179487176E-2"/>
    <n v="615"/>
    <n v="-0.74491912069680633"/>
    <n v="1151"/>
    <n v="0.87154471544715451"/>
    <n v="1175"/>
    <n v="2.0851433536055605E-2"/>
    <n v="1175"/>
    <n v="0"/>
    <n v="884"/>
    <n v="-0.24765957446808512"/>
    <n v="-4.460463295241579E-3"/>
    <n v="-0.12382978723404256"/>
    <n v="-0.11936932393880098"/>
    <n v="-1384"/>
  </r>
  <r>
    <m/>
    <m/>
    <x v="0"/>
    <x v="0"/>
    <x v="1"/>
    <n v="1274"/>
    <n v="1227"/>
    <n v="-3.6891679748822605E-2"/>
    <n v="1279"/>
    <n v="4.2379788101059496E-2"/>
    <n v="1166"/>
    <n v="-8.835027365129007E-2"/>
    <n v="1162"/>
    <n v="-3.4305317324185248E-3"/>
    <n v="1314"/>
    <n v="0.13080895008605853"/>
    <n v="1201"/>
    <n v="-8.5996955859969554E-2"/>
    <n v="1268"/>
    <n v="5.5786844296419648E-2"/>
    <n v="1223"/>
    <n v="-3.5488958990536279E-2"/>
    <n v="-2.6478521874374215E-3"/>
    <n v="1.0148942652941684E-2"/>
    <n v="1.2796794840379107E-2"/>
    <n v="-51"/>
  </r>
  <r>
    <s v="E07000223"/>
    <s v="District"/>
    <x v="1"/>
    <x v="1"/>
    <x v="2"/>
    <n v="181"/>
    <n v="189"/>
    <n v="4.4198895027624308E-2"/>
    <n v="204"/>
    <n v="7.9365079365079361E-2"/>
    <n v="181"/>
    <n v="-0.11274509803921569"/>
    <n v="162"/>
    <n v="-0.10497237569060773"/>
    <n v="178"/>
    <n v="9.8765432098765427E-2"/>
    <n v="173"/>
    <n v="-2.8089887640449437E-2"/>
    <n v="159"/>
    <n v="-8.0924855491329481E-2"/>
    <n v="157"/>
    <n v="-1.2578616352201259E-2"/>
    <n v="-1.4622678340291812E-2"/>
    <n v="-4.6751735921765368E-2"/>
    <n v="-3.2129057581473552E-2"/>
    <n v="-24"/>
  </r>
  <r>
    <s v="E07000026"/>
    <s v="District"/>
    <x v="2"/>
    <x v="2"/>
    <x v="3"/>
    <n v="1260"/>
    <n v="1246"/>
    <n v="-1.1111111111111112E-2"/>
    <n v="1252"/>
    <n v="4.815409309791332E-3"/>
    <n v="1275"/>
    <n v="1.8370607028753993E-2"/>
    <n v="1250"/>
    <n v="-1.9607843137254902E-2"/>
    <n v="1258"/>
    <n v="6.4000000000000003E-3"/>
    <n v="1266"/>
    <n v="6.3593004769475362E-3"/>
    <n v="1328"/>
    <n v="4.8973143759873619E-2"/>
    <n v="1297"/>
    <n v="-2.3343373493975902E-2"/>
    <n v="3.8570166041280709E-3"/>
    <n v="1.2814885132948858E-2"/>
    <n v="8.9578685288207865E-3"/>
    <n v="37"/>
  </r>
  <r>
    <s v="E07000032"/>
    <s v="District"/>
    <x v="3"/>
    <x v="3"/>
    <x v="4"/>
    <n v="274"/>
    <n v="298"/>
    <n v="8.7591240875912413E-2"/>
    <n v="286"/>
    <n v="-4.0268456375838924E-2"/>
    <n v="300"/>
    <n v="4.8951048951048952E-2"/>
    <n v="290"/>
    <n v="-3.3333333333333333E-2"/>
    <n v="288"/>
    <n v="-6.8965517241379309E-3"/>
    <n v="296"/>
    <n v="2.7777777777777776E-2"/>
    <n v="275"/>
    <n v="-7.0945945945945943E-2"/>
    <n v="262"/>
    <n v="-4.7272727272727272E-2"/>
    <n v="-4.2996183809055309E-3"/>
    <n v="-5.9109336609336607E-2"/>
    <n v="-5.4809718228431073E-2"/>
    <n v="-12"/>
  </r>
  <r>
    <m/>
    <m/>
    <x v="0"/>
    <x v="4"/>
    <x v="5"/>
    <n v="437"/>
    <n v="469"/>
    <n v="7.3226544622425629E-2"/>
    <n v="751"/>
    <n v="0.6012793176972282"/>
    <n v="808"/>
    <n v="7.5898801597869506E-2"/>
    <n v="772"/>
    <n v="-4.4554455445544552E-2"/>
    <n v="543"/>
    <n v="-0.29663212435233161"/>
    <n v="534"/>
    <n v="-1.6574585635359115E-2"/>
    <n v="462"/>
    <n v="-0.1348314606741573"/>
    <n v="444"/>
    <n v="-3.896103896103896E-2"/>
    <n v="2.735637485613647E-2"/>
    <n v="-8.6896249817598137E-2"/>
    <n v="-0.11425262467373461"/>
    <n v="7"/>
  </r>
  <r>
    <m/>
    <m/>
    <x v="0"/>
    <x v="5"/>
    <x v="6"/>
    <n v="3983"/>
    <n v="3937"/>
    <n v="-1.1549083605322622E-2"/>
    <n v="3915"/>
    <n v="-5.5880111760223524E-3"/>
    <n v="2961"/>
    <n v="-0.24367816091954023"/>
    <n v="3379"/>
    <n v="0.14116852414724756"/>
    <n v="3431"/>
    <n v="1.5389168393015686E-2"/>
    <n v="3394"/>
    <n v="-1.0784027980180706E-2"/>
    <n v="3256"/>
    <n v="-4.0659988214496172E-2"/>
    <n v="3221"/>
    <n v="-1.074938574938575E-2"/>
    <n v="-2.0806370638085572E-2"/>
    <n v="-2.570468698194096E-2"/>
    <n v="-4.8983163438553884E-3"/>
    <n v="-762"/>
  </r>
  <r>
    <s v="E07000224"/>
    <s v="District"/>
    <x v="1"/>
    <x v="1"/>
    <x v="7"/>
    <n v="1567"/>
    <n v="1592"/>
    <n v="1.5954052329291639E-2"/>
    <n v="1612"/>
    <n v="1.2562814070351759E-2"/>
    <n v="1583"/>
    <n v="-1.7990074441687345E-2"/>
    <n v="1578"/>
    <n v="-3.1585596967782692E-3"/>
    <n v="1561"/>
    <n v="-1.0773130544993664E-2"/>
    <n v="1566"/>
    <n v="3.2030749519538757E-3"/>
    <n v="1534"/>
    <n v="-2.0434227330779056E-2"/>
    <n v="1630"/>
    <n v="6.2581486310299875E-2"/>
    <n v="5.2431794559573523E-3"/>
    <n v="2.1073629489760409E-2"/>
    <n v="1.5830450033803057E-2"/>
    <n v="63"/>
  </r>
  <r>
    <s v="E07000170"/>
    <s v="District"/>
    <x v="3"/>
    <x v="6"/>
    <x v="8"/>
    <n v="130"/>
    <n v="159"/>
    <n v="0.22307692307692309"/>
    <n v="146"/>
    <n v="-8.1761006289308172E-2"/>
    <n v="132"/>
    <n v="-9.5890410958904104E-2"/>
    <n v="133"/>
    <n v="7.575757575757576E-3"/>
    <n v="134"/>
    <n v="7.5187969924812026E-3"/>
    <n v="182"/>
    <n v="0.35820895522388058"/>
    <n v="176"/>
    <n v="-3.2967032967032968E-2"/>
    <n v="217"/>
    <n v="0.23295454545454544"/>
    <n v="7.7339566013542832E-2"/>
    <n v="9.999375624375624E-2"/>
    <n v="2.2654190230213408E-2"/>
    <n v="87"/>
  </r>
  <r>
    <s v="E07000105"/>
    <s v="District"/>
    <x v="1"/>
    <x v="7"/>
    <x v="9"/>
    <n v="324"/>
    <n v="308"/>
    <n v="-4.9382716049382713E-2"/>
    <n v="324"/>
    <n v="5.1948051948051951E-2"/>
    <n v="459"/>
    <n v="0.41666666666666669"/>
    <n v="468"/>
    <n v="1.9607843137254902E-2"/>
    <n v="507"/>
    <n v="8.3333333333333329E-2"/>
    <n v="556"/>
    <n v="9.6646942800788949E-2"/>
    <n v="559"/>
    <n v="5.3956834532374104E-3"/>
    <n v="575"/>
    <n v="2.8622540250447227E-2"/>
    <n v="8.1604793192549707E-2"/>
    <n v="1.7009111851842319E-2"/>
    <n v="-6.4595681340707395E-2"/>
    <n v="251"/>
  </r>
  <r>
    <s v="E07000004"/>
    <s v="District"/>
    <x v="1"/>
    <x v="8"/>
    <x v="10"/>
    <n v="373"/>
    <n v="360"/>
    <n v="-3.4852546916890083E-2"/>
    <n v="345"/>
    <n v="-4.1666666666666664E-2"/>
    <n v="102"/>
    <n v="-0.70434782608695656"/>
    <n v="93"/>
    <n v="-8.8235294117647065E-2"/>
    <n v="90"/>
    <n v="-3.2258064516129031E-2"/>
    <n v="98"/>
    <n v="8.8888888888888892E-2"/>
    <n v="84"/>
    <n v="-0.14285714285714285"/>
    <n v="111"/>
    <n v="0.32142857142857145"/>
    <n v="-7.9237510105496484E-2"/>
    <n v="8.9285714285714302E-2"/>
    <n v="0.16852322439121079"/>
    <n v="-262"/>
  </r>
  <r>
    <s v="E07000200"/>
    <s v="District"/>
    <x v="4"/>
    <x v="9"/>
    <x v="11"/>
    <n v="479"/>
    <n v="488"/>
    <n v="1.8789144050104383E-2"/>
    <n v="476"/>
    <n v="-2.4590163934426229E-2"/>
    <n v="521"/>
    <n v="9.4537815126050417E-2"/>
    <n v="526"/>
    <n v="9.5969289827255271E-3"/>
    <n v="466"/>
    <n v="-0.11406844106463879"/>
    <n v="496"/>
    <n v="6.4377682403433473E-2"/>
    <n v="488"/>
    <n v="-1.6129032258064516E-2"/>
    <n v="518"/>
    <n v="6.1475409836065573E-2"/>
    <n v="1.1748667892656231E-2"/>
    <n v="2.2673188789000528E-2"/>
    <n v="1.0924520896344297E-2"/>
    <n v="39"/>
  </r>
  <r>
    <s v="E09000002"/>
    <s v="London Borough"/>
    <x v="5"/>
    <x v="10"/>
    <x v="12"/>
    <n v="233"/>
    <n v="251"/>
    <n v="7.7253218884120178E-2"/>
    <n v="181"/>
    <n v="-0.2788844621513944"/>
    <n v="119"/>
    <n v="-0.34254143646408841"/>
    <n v="99"/>
    <n v="-0.16806722689075632"/>
    <n v="114"/>
    <n v="0.15151515151515152"/>
    <n v="98"/>
    <n v="-0.14035087719298245"/>
    <n v="84"/>
    <n v="-0.14285714285714285"/>
    <n v="111"/>
    <n v="0.32142857142857145"/>
    <n v="-6.5313025466065183E-2"/>
    <n v="8.9285714285714302E-2"/>
    <n v="0.15459873975177948"/>
    <n v="-122"/>
  </r>
  <r>
    <s v="E09000003"/>
    <s v="London Borough"/>
    <x v="5"/>
    <x v="10"/>
    <x v="13"/>
    <n v="2589"/>
    <n v="2581"/>
    <n v="-3.0899961375048281E-3"/>
    <n v="2678"/>
    <n v="3.7582332429290974E-2"/>
    <n v="2612"/>
    <n v="-2.4645257654966394E-2"/>
    <n v="2625"/>
    <n v="4.9770290964777945E-3"/>
    <n v="2752"/>
    <n v="4.8380952380952379E-2"/>
    <n v="3502"/>
    <n v="0.27252906976744184"/>
    <n v="3715"/>
    <n v="6.0822387207310105E-2"/>
    <n v="3657"/>
    <n v="-1.5612382234185734E-2"/>
    <n v="4.7618016856852019E-2"/>
    <n v="2.2605002486562185E-2"/>
    <n v="-2.5013014370289834E-2"/>
    <n v="1068"/>
  </r>
  <r>
    <s v="E08000016"/>
    <s v="District"/>
    <x v="6"/>
    <x v="11"/>
    <x v="14"/>
    <n v="125"/>
    <n v="130"/>
    <n v="0.04"/>
    <n v="124"/>
    <n v="-4.6153846153846156E-2"/>
    <n v="93"/>
    <n v="-0.25"/>
    <n v="81"/>
    <n v="-0.12903225806451613"/>
    <n v="68"/>
    <n v="-0.16049382716049382"/>
    <n v="64"/>
    <n v="-5.8823529411764705E-2"/>
    <n v="59"/>
    <n v="-7.8125E-2"/>
    <n v="71"/>
    <n v="0.20338983050847459"/>
    <n v="-5.9904828785268274E-2"/>
    <n v="6.2632415254237295E-2"/>
    <n v="0.12253724403950557"/>
    <n v="-54"/>
  </r>
  <r>
    <s v="E07000027"/>
    <s v="District"/>
    <x v="2"/>
    <x v="2"/>
    <x v="15"/>
    <n v="360"/>
    <n v="375"/>
    <n v="4.1666666666666664E-2"/>
    <n v="370"/>
    <n v="-1.3333333333333334E-2"/>
    <n v="315"/>
    <n v="-0.14864864864864866"/>
    <n v="341"/>
    <n v="8.2539682539682538E-2"/>
    <n v="279"/>
    <n v="-0.18181818181818182"/>
    <n v="278"/>
    <n v="-3.5842293906810036E-3"/>
    <n v="230"/>
    <n v="-0.17266187050359713"/>
    <n v="257"/>
    <n v="0.11739130434782609"/>
    <n v="-3.4806076267533334E-2"/>
    <n v="-2.7635283077885521E-2"/>
    <n v="7.170793189647813E-3"/>
    <n v="-103"/>
  </r>
  <r>
    <s v="E07000066"/>
    <s v="District"/>
    <x v="4"/>
    <x v="12"/>
    <x v="16"/>
    <n v="182"/>
    <n v="197"/>
    <n v="8.2417582417582416E-2"/>
    <n v="193"/>
    <n v="-2.030456852791878E-2"/>
    <n v="211"/>
    <n v="9.3264248704663211E-2"/>
    <n v="217"/>
    <n v="2.843601895734597E-2"/>
    <n v="255"/>
    <n v="0.17511520737327188"/>
    <n v="242"/>
    <n v="-5.0980392156862744E-2"/>
    <n v="274"/>
    <n v="0.13223140495867769"/>
    <n v="378"/>
    <n v="0.37956204379562042"/>
    <n v="0.1024676931902975"/>
    <n v="0.25589672437714905"/>
    <n v="0.15342903118685156"/>
    <n v="196"/>
  </r>
  <r>
    <s v="E07000084"/>
    <s v="District"/>
    <x v="1"/>
    <x v="13"/>
    <x v="17"/>
    <n v="257"/>
    <n v="252"/>
    <n v="-1.9455252918287938E-2"/>
    <n v="209"/>
    <n v="-0.17063492063492064"/>
    <n v="200"/>
    <n v="-4.3062200956937802E-2"/>
    <n v="184"/>
    <n v="-0.08"/>
    <n v="173"/>
    <n v="-5.9782608695652176E-2"/>
    <n v="162"/>
    <n v="-6.358381502890173E-2"/>
    <n v="296"/>
    <n v="0.8271604938271605"/>
    <n v="304"/>
    <n v="2.7027027027027029E-2"/>
    <n v="5.2208590327435904E-2"/>
    <n v="0.42709376042709379"/>
    <n v="0.37488517009965788"/>
    <n v="47"/>
  </r>
  <r>
    <s v="E07000171"/>
    <s v="District"/>
    <x v="3"/>
    <x v="6"/>
    <x v="18"/>
    <n v="144"/>
    <n v="132"/>
    <n v="-8.3333333333333329E-2"/>
    <n v="135"/>
    <n v="2.2727272727272728E-2"/>
    <n v="162"/>
    <n v="0.2"/>
    <n v="138"/>
    <n v="-0.14814814814814814"/>
    <n v="157"/>
    <n v="0.13768115942028986"/>
    <n v="169"/>
    <n v="7.6433121019108277E-2"/>
    <n v="177"/>
    <n v="4.7337278106508875E-2"/>
    <n v="204"/>
    <n v="0.15254237288135594"/>
    <n v="5.0654965334131774E-2"/>
    <n v="9.9939825493932405E-2"/>
    <n v="4.9284860159800631E-2"/>
    <n v="60"/>
  </r>
  <r>
    <s v="E06000022"/>
    <s v="UA"/>
    <x v="7"/>
    <x v="10"/>
    <x v="19"/>
    <n v="745"/>
    <n v="703"/>
    <n v="-5.6375838926174496E-2"/>
    <n v="789"/>
    <n v="0.12233285917496443"/>
    <n v="718"/>
    <n v="-8.9987325728770592E-2"/>
    <n v="702"/>
    <n v="-2.2284122562674095E-2"/>
    <n v="709"/>
    <n v="9.9715099715099714E-3"/>
    <n v="729"/>
    <n v="2.8208744710860368E-2"/>
    <n v="778"/>
    <n v="6.7215363511659812E-2"/>
    <n v="787"/>
    <n v="1.1568123393316195E-2"/>
    <n v="8.8311641930864503E-3"/>
    <n v="3.9391743452488005E-2"/>
    <n v="3.0560579259401553E-2"/>
    <n v="42"/>
  </r>
  <r>
    <s v="E06000055"/>
    <s v="UA"/>
    <x v="4"/>
    <x v="10"/>
    <x v="20"/>
    <n v="409"/>
    <n v="419"/>
    <n v="2.4449877750611249E-2"/>
    <n v="401"/>
    <n v="-4.2959427207637228E-2"/>
    <n v="362"/>
    <n v="-9.7256857855361589E-2"/>
    <n v="331"/>
    <n v="-8.5635359116022103E-2"/>
    <n v="309"/>
    <n v="-6.6465256797583083E-2"/>
    <n v="307"/>
    <n v="-6.4724919093851136E-3"/>
    <n v="289"/>
    <n v="-5.8631921824104233E-2"/>
    <n v="252"/>
    <n v="-0.12802768166089964"/>
    <n v="-5.7624889827547709E-2"/>
    <n v="-9.3329801742501939E-2"/>
    <n v="-3.5704911914954229E-2"/>
    <n v="-157"/>
  </r>
  <r>
    <s v="E09000004"/>
    <s v="London Borough"/>
    <x v="5"/>
    <x v="10"/>
    <x v="21"/>
    <n v="37"/>
    <n v="35"/>
    <n v="-5.4054054054054057E-2"/>
    <n v="33"/>
    <n v="-5.7142857142857141E-2"/>
    <n v="38"/>
    <n v="0.15151515151515152"/>
    <n v="39"/>
    <n v="2.6315789473684209E-2"/>
    <n v="36"/>
    <n v="-7.6923076923076927E-2"/>
    <n v="33"/>
    <n v="-8.3333333333333329E-2"/>
    <n v="46"/>
    <n v="0.39393939393939392"/>
    <n v="32"/>
    <n v="-0.30434782608695654"/>
    <n v="-5.038515765060439E-4"/>
    <n v="4.4795783926218691E-2"/>
    <n v="4.5299635502724735E-2"/>
    <n v="-5"/>
  </r>
  <r>
    <s v="E08000025"/>
    <s v="District"/>
    <x v="8"/>
    <x v="14"/>
    <x v="22"/>
    <n v="6431"/>
    <n v="4136"/>
    <n v="-0.3568651842637226"/>
    <n v="4492"/>
    <n v="8.6073500967117994E-2"/>
    <n v="4450"/>
    <n v="-9.3499554764024939E-3"/>
    <n v="3303"/>
    <n v="-0.25775280898876407"/>
    <n v="2178"/>
    <n v="-0.34059945504087191"/>
    <n v="1782"/>
    <n v="-0.18181818181818182"/>
    <n v="1495"/>
    <n v="-0.16105499438832771"/>
    <n v="1282"/>
    <n v="-0.14247491638795987"/>
    <n v="-0.17048024942463907"/>
    <n v="-0.15176495538814377"/>
    <n v="1.87152940364953E-2"/>
    <n v="-5149"/>
  </r>
  <r>
    <s v="E07000129"/>
    <s v="District"/>
    <x v="3"/>
    <x v="15"/>
    <x v="23"/>
    <n v="82"/>
    <n v="108"/>
    <n v="0.31707317073170732"/>
    <n v="87"/>
    <n v="-0.19444444444444445"/>
    <n v="83"/>
    <n v="-4.5977011494252873E-2"/>
    <n v="88"/>
    <n v="6.0240963855421686E-2"/>
    <n v="84"/>
    <n v="-4.5454545454545456E-2"/>
    <n v="93"/>
    <n v="0.10714285714285714"/>
    <n v="118"/>
    <n v="0.26881720430107525"/>
    <n v="139"/>
    <n v="0.17796610169491525"/>
    <n v="8.0670537041591731E-2"/>
    <n v="0.22339165299799524"/>
    <n v="0.14272111595640352"/>
    <n v="57"/>
  </r>
  <r>
    <s v="E06000008"/>
    <s v="UA"/>
    <x v="2"/>
    <x v="10"/>
    <x v="24"/>
    <n v="57"/>
    <n v="50"/>
    <n v="-0.12280701754385964"/>
    <n v="47"/>
    <n v="-0.06"/>
    <n v="145"/>
    <n v="2.0851063829787235"/>
    <n v="152"/>
    <n v="4.8275862068965517E-2"/>
    <n v="168"/>
    <n v="0.10526315789473684"/>
    <n v="149"/>
    <n v="-0.1130952380952381"/>
    <n v="171"/>
    <n v="0.1476510067114094"/>
    <n v="169"/>
    <n v="-1.1695906432748537E-2"/>
    <n v="0.25983728094774866"/>
    <n v="6.7977550139330434E-2"/>
    <n v="-0.19185973080841823"/>
    <n v="112"/>
  </r>
  <r>
    <s v="E06000009"/>
    <s v="UA"/>
    <x v="2"/>
    <x v="10"/>
    <x v="25"/>
    <n v="795"/>
    <n v="764"/>
    <n v="-3.8993710691823898E-2"/>
    <n v="742"/>
    <n v="-2.8795811518324606E-2"/>
    <n v="642"/>
    <n v="-0.13477088948787061"/>
    <n v="553"/>
    <n v="-0.13862928348909656"/>
    <n v="552"/>
    <n v="-1.8083182640144665E-3"/>
    <n v="653"/>
    <n v="0.18297101449275363"/>
    <n v="598"/>
    <n v="-8.4226646248085763E-2"/>
    <n v="572"/>
    <n v="-4.3478260869565216E-2"/>
    <n v="-3.5966488259503437E-2"/>
    <n v="-6.3852453558825489E-2"/>
    <n v="-2.7885965299322052E-2"/>
    <n v="-223"/>
  </r>
  <r>
    <m/>
    <s v="UA"/>
    <x v="9"/>
    <x v="16"/>
    <x v="26"/>
    <m/>
    <m/>
    <m/>
    <m/>
    <m/>
    <m/>
    <m/>
    <m/>
    <m/>
    <m/>
    <m/>
    <n v="0"/>
    <m/>
    <n v="0"/>
    <e v="#DIV/0!"/>
    <n v="0"/>
    <e v="#DIV/0!"/>
    <e v="#DIV/0!"/>
    <e v="#DIV/0!"/>
    <e v="#DIV/0!"/>
    <n v="0"/>
  </r>
  <r>
    <s v="E07000033"/>
    <s v="District"/>
    <x v="3"/>
    <x v="17"/>
    <x v="27"/>
    <n v="28"/>
    <n v="30"/>
    <n v="7.1428571428571425E-2"/>
    <n v="34"/>
    <n v="0.13333333333333333"/>
    <n v="76"/>
    <n v="1.2352941176470589"/>
    <n v="79"/>
    <n v="3.9473684210526314E-2"/>
    <n v="108"/>
    <n v="0.36708860759493672"/>
    <n v="113"/>
    <n v="4.6296296296296294E-2"/>
    <n v="132"/>
    <n v="0.16814159292035399"/>
    <n v="140"/>
    <n v="6.0606060606060608E-2"/>
    <n v="0.26520778300464215"/>
    <n v="0.1143738267632073"/>
    <n v="-0.15083395624143486"/>
    <n v="112"/>
  </r>
  <r>
    <s v="E08000001"/>
    <s v="District"/>
    <x v="2"/>
    <x v="16"/>
    <x v="28"/>
    <n v="118"/>
    <n v="801"/>
    <n v="5.7881355932203391"/>
    <n v="746"/>
    <n v="-6.8664169787765295E-2"/>
    <n v="635"/>
    <n v="-0.1487935656836461"/>
    <n v="690"/>
    <n v="8.6614173228346455E-2"/>
    <n v="636"/>
    <n v="-7.8260869565217397E-2"/>
    <n v="644"/>
    <n v="1.2578616352201259E-2"/>
    <n v="585"/>
    <n v="-9.1614906832298143E-2"/>
    <n v="613"/>
    <n v="4.7863247863247867E-2"/>
    <n v="0.69348226484940101"/>
    <n v="-2.1875829484525138E-2"/>
    <n v="-0.71535809433392616"/>
    <n v="495"/>
  </r>
  <r>
    <s v="E07000136"/>
    <s v="District"/>
    <x v="3"/>
    <x v="18"/>
    <x v="29"/>
    <n v="68"/>
    <n v="83"/>
    <n v="0.22058823529411764"/>
    <n v="92"/>
    <n v="0.10843373493975904"/>
    <n v="95"/>
    <n v="3.2608695652173912E-2"/>
    <n v="87"/>
    <n v="-8.4210526315789472E-2"/>
    <n v="87"/>
    <n v="0"/>
    <n v="78"/>
    <n v="-0.10344827586206896"/>
    <n v="69"/>
    <n v="-0.11538461538461539"/>
    <n v="65"/>
    <n v="-5.7971014492753624E-2"/>
    <n v="7.7029228852895128E-5"/>
    <n v="-8.6677814938684511E-2"/>
    <n v="-8.6754844167537412E-2"/>
    <n v="-3"/>
  </r>
  <r>
    <s v="E06000028"/>
    <s v="UA"/>
    <x v="7"/>
    <x v="19"/>
    <x v="30"/>
    <n v="3375"/>
    <n v="3345"/>
    <n v="-8.8888888888888889E-3"/>
    <n v="3314"/>
    <n v="-9.267563527653214E-3"/>
    <n v="3288"/>
    <n v="-7.8455039227519618E-3"/>
    <n v="3205"/>
    <n v="-2.524330900243309E-2"/>
    <n v="3166"/>
    <n v="-1.2168486739469579E-2"/>
    <n v="3273"/>
    <n v="3.3796588755527476E-2"/>
    <n v="3079"/>
    <n v="-5.9272838374579896E-2"/>
    <n v="3363"/>
    <n v="9.2237739525820067E-2"/>
    <n v="4.1846722819636334E-4"/>
    <n v="1.6482450575620086E-2"/>
    <n v="1.6063983347423722E-2"/>
    <n v="-12"/>
  </r>
  <r>
    <s v="E06000036"/>
    <s v="UA"/>
    <x v="1"/>
    <x v="19"/>
    <x v="31"/>
    <n v="247"/>
    <n v="228"/>
    <n v="-7.6923076923076927E-2"/>
    <n v="232"/>
    <n v="1.7543859649122806E-2"/>
    <n v="148"/>
    <n v="-0.36206896551724138"/>
    <n v="205"/>
    <n v="0.38513513513513514"/>
    <n v="123"/>
    <n v="-0.4"/>
    <n v="131"/>
    <n v="6.5040650406504072E-2"/>
    <n v="101"/>
    <n v="-0.22900763358778625"/>
    <n v="97"/>
    <n v="-3.9603960396039604E-2"/>
    <n v="-7.998549890417278E-2"/>
    <n v="-0.13430579699191292"/>
    <n v="-5.4320298087740138E-2"/>
    <n v="-150"/>
  </r>
  <r>
    <s v="E08000032"/>
    <s v="District"/>
    <x v="6"/>
    <x v="20"/>
    <x v="32"/>
    <n v="916"/>
    <n v="1020"/>
    <n v="0.11353711790393013"/>
    <n v="853"/>
    <n v="-0.16372549019607843"/>
    <n v="947"/>
    <n v="0.11019929660023446"/>
    <n v="1131"/>
    <n v="0.19429778247096094"/>
    <n v="1514"/>
    <n v="0.33863837312113176"/>
    <n v="1809"/>
    <n v="0.19484808454425362"/>
    <n v="2018"/>
    <n v="0.11553344389165285"/>
    <n v="1986"/>
    <n v="-1.5857284440039643E-2"/>
    <n v="0.11093391548700571"/>
    <n v="4.9838079725806603E-2"/>
    <n v="-6.1095835761199105E-2"/>
    <n v="1070"/>
  </r>
  <r>
    <s v="E07000067"/>
    <s v="District"/>
    <x v="4"/>
    <x v="20"/>
    <x v="33"/>
    <n v="293"/>
    <n v="307"/>
    <n v="4.778156996587031E-2"/>
    <n v="301"/>
    <n v="-1.9543973941368076E-2"/>
    <n v="238"/>
    <n v="-0.20930232558139536"/>
    <n v="202"/>
    <n v="-0.15126050420168066"/>
    <n v="184"/>
    <n v="-8.9108910891089105E-2"/>
    <n v="164"/>
    <n v="-0.10869565217391304"/>
    <n v="167"/>
    <n v="1.8292682926829267E-2"/>
    <n v="177"/>
    <n v="5.9880239520958084E-2"/>
    <n v="-5.6494609296973572E-2"/>
    <n v="3.9086461223893677E-2"/>
    <n v="9.5581070520867256E-2"/>
    <n v="-116"/>
  </r>
  <r>
    <s v="E07000143"/>
    <s v="District"/>
    <x v="4"/>
    <x v="20"/>
    <x v="34"/>
    <n v="450"/>
    <n v="458"/>
    <n v="1.7777777777777778E-2"/>
    <n v="435"/>
    <n v="-5.0218340611353711E-2"/>
    <n v="437"/>
    <n v="4.5977011494252873E-3"/>
    <n v="421"/>
    <n v="-3.6613272311212815E-2"/>
    <n v="398"/>
    <n v="-5.4631828978622329E-2"/>
    <n v="398"/>
    <n v="0"/>
    <n v="425"/>
    <n v="6.78391959798995E-2"/>
    <n v="433"/>
    <n v="1.8823529411764704E-2"/>
    <n v="-4.0531546977901978E-3"/>
    <n v="4.3331362695832099E-2"/>
    <n v="4.7384517393622295E-2"/>
    <n v="-17"/>
  </r>
  <r>
    <s v="E09000005"/>
    <s v="London Borough"/>
    <x v="5"/>
    <x v="21"/>
    <x v="35"/>
    <n v="611"/>
    <n v="647"/>
    <n v="5.8919803600654665E-2"/>
    <n v="686"/>
    <n v="6.0278207109737247E-2"/>
    <n v="528"/>
    <n v="-0.23032069970845481"/>
    <n v="392"/>
    <n v="-0.25757575757575757"/>
    <n v="300"/>
    <n v="-0.23469387755102042"/>
    <n v="285"/>
    <n v="-0.05"/>
    <n v="267"/>
    <n v="-6.3157894736842107E-2"/>
    <n v="286"/>
    <n v="7.116104868913857E-2"/>
    <n v="-8.0673646271568061E-2"/>
    <n v="4.0015769761482314E-3"/>
    <n v="8.4675223247716286E-2"/>
    <n v="-325"/>
  </r>
  <r>
    <s v="E07000068"/>
    <s v="District"/>
    <x v="4"/>
    <x v="21"/>
    <x v="36"/>
    <n v="214"/>
    <n v="206"/>
    <n v="-3.7383177570093455E-2"/>
    <n v="192"/>
    <n v="-6.7961165048543687E-2"/>
    <n v="187"/>
    <n v="-2.6041666666666668E-2"/>
    <n v="171"/>
    <n v="-8.5561497326203204E-2"/>
    <n v="166"/>
    <n v="-2.9239766081871343E-2"/>
    <n v="170"/>
    <n v="2.4096385542168676E-2"/>
    <n v="178"/>
    <n v="4.7058823529411764E-2"/>
    <n v="322"/>
    <n v="0.8089887640449438"/>
    <n v="7.9244587552893236E-2"/>
    <n v="0.42802379378717781"/>
    <n v="0.3487792062342846"/>
    <n v="108"/>
  </r>
  <r>
    <m/>
    <s v="UA"/>
    <x v="9"/>
    <x v="17"/>
    <x v="37"/>
    <m/>
    <m/>
    <m/>
    <m/>
    <m/>
    <m/>
    <m/>
    <m/>
    <m/>
    <m/>
    <m/>
    <n v="34"/>
    <m/>
    <n v="7"/>
    <n v="-0.79411764705882348"/>
    <n v="5"/>
    <n v="-0.2857142857142857"/>
    <n v="-0.53991596638655459"/>
    <n v="-0.53991596638655459"/>
    <n v="0"/>
    <n v="5"/>
  </r>
  <r>
    <s v="E06000043"/>
    <s v="UA"/>
    <x v="1"/>
    <x v="16"/>
    <x v="38"/>
    <n v="2092"/>
    <n v="1974"/>
    <n v="-5.6405353728489482E-2"/>
    <n v="1929"/>
    <n v="-2.2796352583586626E-2"/>
    <n v="1869"/>
    <n v="-3.110419906687403E-2"/>
    <n v="1810"/>
    <n v="-3.156768325307651E-2"/>
    <n v="1687"/>
    <n v="-6.7955801104972374E-2"/>
    <n v="1678"/>
    <n v="-5.3349140486069948E-3"/>
    <n v="1699"/>
    <n v="1.2514898688915376E-2"/>
    <n v="1930"/>
    <n v="0.13596233078281342"/>
    <n v="-8.3358842892346553E-3"/>
    <n v="7.4238614735864392E-2"/>
    <n v="8.2574499025099043E-2"/>
    <n v="-162"/>
  </r>
  <r>
    <s v="E06000023"/>
    <s v="UA"/>
    <x v="7"/>
    <x v="22"/>
    <x v="39"/>
    <n v="2101"/>
    <n v="2266"/>
    <n v="7.8534031413612565E-2"/>
    <n v="2326"/>
    <n v="2.6478375992939101E-2"/>
    <n v="1402"/>
    <n v="-0.39724849527085127"/>
    <n v="2171"/>
    <n v="0.54850213980028528"/>
    <n v="1993"/>
    <n v="-8.1989866421004143E-2"/>
    <n v="2192"/>
    <n v="9.9849473156046156E-2"/>
    <n v="2113"/>
    <n v="-3.6040145985401457E-2"/>
    <n v="2172"/>
    <n v="2.7922385234264078E-2"/>
    <n v="3.325098723998629E-2"/>
    <n v="-4.0588803755686898E-3"/>
    <n v="-3.7309867615554979E-2"/>
    <n v="71"/>
  </r>
  <r>
    <s v="E07000144"/>
    <s v="District"/>
    <x v="4"/>
    <x v="16"/>
    <x v="40"/>
    <n v="452"/>
    <n v="419"/>
    <n v="-7.3008849557522126E-2"/>
    <n v="409"/>
    <n v="-2.386634844868735E-2"/>
    <n v="411"/>
    <n v="4.8899755501222494E-3"/>
    <n v="392"/>
    <n v="-4.6228710462287104E-2"/>
    <n v="420"/>
    <n v="7.1428571428571425E-2"/>
    <n v="420"/>
    <n v="0"/>
    <n v="398"/>
    <n v="-5.2380952380952382E-2"/>
    <n v="517"/>
    <n v="0.29899497487437188"/>
    <n v="2.2478582625452073E-2"/>
    <n v="0.12330701124670974"/>
    <n v="0.10082842862125767"/>
    <n v="65"/>
  </r>
  <r>
    <s v="E09000006"/>
    <s v="London Borough"/>
    <x v="5"/>
    <x v="19"/>
    <x v="41"/>
    <n v="460"/>
    <n v="527"/>
    <n v="0.14565217391304347"/>
    <n v="568"/>
    <n v="7.7798861480075907E-2"/>
    <n v="656"/>
    <n v="0.15492957746478872"/>
    <n v="616"/>
    <n v="-6.097560975609756E-2"/>
    <n v="546"/>
    <n v="-0.11363636363636363"/>
    <n v="820"/>
    <n v="0.50183150183150182"/>
    <n v="915"/>
    <n v="0.11585365853658537"/>
    <n v="790"/>
    <n v="-0.13661202185792351"/>
    <n v="8.5605222246951329E-2"/>
    <n v="-1.0379181660669069E-2"/>
    <n v="-9.5984403907620391E-2"/>
    <n v="330"/>
  </r>
  <r>
    <s v="E07000234"/>
    <s v="District"/>
    <x v="8"/>
    <x v="23"/>
    <x v="42"/>
    <n v="62"/>
    <n v="95"/>
    <n v="0.532258064516129"/>
    <n v="81"/>
    <n v="-0.14736842105263157"/>
    <n v="77"/>
    <n v="-4.9382716049382713E-2"/>
    <n v="57"/>
    <n v="-0.25974025974025972"/>
    <n v="53"/>
    <n v="-7.0175438596491224E-2"/>
    <n v="115"/>
    <n v="1.1698113207547169"/>
    <n v="104"/>
    <n v="-9.5652173913043481E-2"/>
    <n v="102"/>
    <n v="-1.9230769230769232E-2"/>
    <n v="0.13256495083603353"/>
    <n v="-5.7441471571906356E-2"/>
    <n v="-0.19000642240793988"/>
    <n v="40"/>
  </r>
  <r>
    <s v="E07000095"/>
    <s v="District"/>
    <x v="4"/>
    <x v="17"/>
    <x v="43"/>
    <n v="79"/>
    <n v="102"/>
    <n v="0.29113924050632911"/>
    <n v="91"/>
    <n v="-0.10784313725490197"/>
    <n v="97"/>
    <n v="6.5934065934065936E-2"/>
    <n v="95"/>
    <n v="-2.0618556701030927E-2"/>
    <n v="82"/>
    <n v="-0.1368421052631579"/>
    <n v="92"/>
    <n v="0.12195121951219512"/>
    <n v="55"/>
    <n v="-0.40217391304347827"/>
    <n v="58"/>
    <n v="5.4545454545454543E-2"/>
    <n v="-1.6738466470565549E-2"/>
    <n v="-0.17381422924901185"/>
    <n v="-0.15707576277844632"/>
    <n v="-21"/>
  </r>
  <r>
    <s v="E07000172"/>
    <s v="District"/>
    <x v="3"/>
    <x v="22"/>
    <x v="44"/>
    <n v="406"/>
    <n v="374"/>
    <n v="-7.8817733990147784E-2"/>
    <n v="363"/>
    <n v="-2.9411764705882353E-2"/>
    <n v="291"/>
    <n v="-0.19834710743801653"/>
    <n v="239"/>
    <n v="-0.17869415807560138"/>
    <n v="234"/>
    <n v="-2.0920502092050208E-2"/>
    <n v="229"/>
    <n v="-2.1367521367521368E-2"/>
    <n v="229"/>
    <n v="0"/>
    <n v="221"/>
    <n v="-3.4934497816593885E-2"/>
    <n v="-7.0311660685726696E-2"/>
    <n v="-1.7467248908296942E-2"/>
    <n v="5.2844411777429753E-2"/>
    <n v="-185"/>
  </r>
  <r>
    <s v="E10000002"/>
    <s v="County"/>
    <x v="1"/>
    <x v="16"/>
    <x v="45"/>
    <n v="1097"/>
    <n v="1081"/>
    <n v="-1.4585232452142206E-2"/>
    <n v="1039"/>
    <n v="-3.8852913968547641E-2"/>
    <n v="797"/>
    <n v="-0.23291626564003851"/>
    <n v="704"/>
    <n v="-0.11668757841907151"/>
    <n v="682"/>
    <n v="-3.125E-2"/>
    <n v="698"/>
    <n v="2.3460410557184751E-2"/>
    <n v="708"/>
    <n v="1.4326647564469915E-2"/>
    <n v="815"/>
    <n v="0.15112994350282485"/>
    <n v="-3.0671873606915045E-2"/>
    <n v="8.2728295533647384E-2"/>
    <n v="0.11340016914056243"/>
    <n v="-282"/>
  </r>
  <r>
    <s v="E07000117"/>
    <s v="District"/>
    <x v="2"/>
    <x v="18"/>
    <x v="46"/>
    <n v="43"/>
    <n v="45"/>
    <n v="4.6511627906976744E-2"/>
    <n v="42"/>
    <n v="-6.6666666666666666E-2"/>
    <n v="185"/>
    <n v="3.4047619047619047"/>
    <n v="157"/>
    <n v="-0.15135135135135136"/>
    <n v="154"/>
    <n v="-1.9108280254777069E-2"/>
    <n v="169"/>
    <n v="9.7402597402597407E-2"/>
    <n v="182"/>
    <n v="7.6923076923076927E-2"/>
    <n v="186"/>
    <n v="2.197802197802198E-2"/>
    <n v="0.42630636633747276"/>
    <n v="4.9450549450549455E-2"/>
    <n v="-0.37685581688692332"/>
    <n v="143"/>
  </r>
  <r>
    <s v="E08000002"/>
    <s v="District"/>
    <x v="2"/>
    <x v="20"/>
    <x v="47"/>
    <n v="438"/>
    <n v="374"/>
    <n v="-0.14611872146118721"/>
    <n v="387"/>
    <n v="3.4759358288770054E-2"/>
    <n v="364"/>
    <n v="-5.9431524547803614E-2"/>
    <n v="376"/>
    <n v="3.2967032967032968E-2"/>
    <n v="357"/>
    <n v="-5.0531914893617018E-2"/>
    <n v="355"/>
    <n v="-5.6022408963585435E-3"/>
    <n v="285"/>
    <n v="-0.19718309859154928"/>
    <n v="281"/>
    <n v="-1.4035087719298246E-2"/>
    <n v="-5.0647024606751363E-2"/>
    <n v="-0.10560909315542376"/>
    <n v="-5.4962068548672395E-2"/>
    <n v="-157"/>
  </r>
  <r>
    <m/>
    <s v="UA"/>
    <x v="9"/>
    <x v="16"/>
    <x v="48"/>
    <m/>
    <m/>
    <m/>
    <m/>
    <m/>
    <m/>
    <m/>
    <m/>
    <m/>
    <m/>
    <m/>
    <n v="274"/>
    <m/>
    <n v="265"/>
    <n v="-3.2846715328467155E-2"/>
    <n v="268"/>
    <n v="1.1320754716981131E-2"/>
    <n v="-1.0762980305743013E-2"/>
    <n v="-1.0762980305743013E-2"/>
    <n v="0"/>
    <n v="268"/>
  </r>
  <r>
    <s v="E08000033"/>
    <s v="District"/>
    <x v="6"/>
    <x v="24"/>
    <x v="49"/>
    <n v="230"/>
    <n v="480"/>
    <n v="1.0869565217391304"/>
    <n v="488"/>
    <n v="1.6666666666666666E-2"/>
    <n v="358"/>
    <n v="-0.26639344262295084"/>
    <n v="294"/>
    <n v="-0.1787709497206704"/>
    <n v="463"/>
    <n v="0.57482993197278909"/>
    <n v="474"/>
    <n v="2.3758099352051837E-2"/>
    <n v="501"/>
    <n v="5.6962025316455694E-2"/>
    <n v="497"/>
    <n v="-7.9840319361277438E-3"/>
    <n v="0.16325310259591808"/>
    <n v="2.4488996690163974E-2"/>
    <n v="-0.13876410590575411"/>
    <n v="267"/>
  </r>
  <r>
    <s v="E07000008"/>
    <s v="District"/>
    <x v="4"/>
    <x v="25"/>
    <x v="50"/>
    <n v="1223"/>
    <n v="1255"/>
    <n v="2.616516762060507E-2"/>
    <n v="1503"/>
    <n v="0.19760956175298805"/>
    <n v="1272"/>
    <n v="-0.15369261477045909"/>
    <n v="1652"/>
    <n v="0.29874213836477986"/>
    <n v="1780"/>
    <n v="7.7481840193704604E-2"/>
    <n v="1548"/>
    <n v="-0.1303370786516854"/>
    <n v="1888"/>
    <n v="0.21963824289405684"/>
    <n v="2054"/>
    <n v="8.7923728813559324E-2"/>
    <n v="7.7941373277193665E-2"/>
    <n v="0.15378098585380809"/>
    <n v="7.5839612576614424E-2"/>
    <n v="831"/>
  </r>
  <r>
    <s v="E10000003"/>
    <s v="County"/>
    <x v="4"/>
    <x v="25"/>
    <x v="51"/>
    <n v="2127"/>
    <n v="2152"/>
    <n v="1.1753643629525154E-2"/>
    <n v="2410"/>
    <n v="0.11988847583643122"/>
    <n v="2145"/>
    <n v="-0.10995850622406639"/>
    <n v="2468"/>
    <n v="0.15058275058275059"/>
    <n v="2631"/>
    <n v="6.6045380875202592E-2"/>
    <n v="2437"/>
    <n v="-7.3736221968833143E-2"/>
    <n v="2790"/>
    <n v="0.14485022568732048"/>
    <n v="2984"/>
    <n v="6.9534050179211465E-2"/>
    <n v="4.736997482469274E-2"/>
    <n v="0.10719213793326597"/>
    <n v="5.9822163108573231E-2"/>
    <n v="857"/>
  </r>
  <r>
    <s v="E09000007"/>
    <s v="London Borough"/>
    <x v="5"/>
    <x v="10"/>
    <x v="52"/>
    <n v="4120"/>
    <n v="4033"/>
    <n v="-2.1116504854368931E-2"/>
    <n v="4836"/>
    <n v="0.19910736424497893"/>
    <n v="5158"/>
    <n v="6.6583953680727878E-2"/>
    <n v="5558"/>
    <n v="7.754943776657619E-2"/>
    <n v="6078"/>
    <n v="9.3558834112990291E-2"/>
    <n v="6344"/>
    <n v="4.3764396182954919E-2"/>
    <n v="7389"/>
    <n v="0.16472257250945777"/>
    <n v="7122"/>
    <n v="-3.6134794965489242E-2"/>
    <n v="7.3504407334728475E-2"/>
    <n v="6.4293888771984262E-2"/>
    <n v="-9.2105185627442132E-3"/>
    <n v="3002"/>
  </r>
  <r>
    <s v="E07000192"/>
    <s v="District"/>
    <x v="8"/>
    <x v="26"/>
    <x v="53"/>
    <n v="6"/>
    <n v="135"/>
    <n v="21.5"/>
    <n v="103"/>
    <n v="-0.23703703703703705"/>
    <n v="84"/>
    <n v="-0.18446601941747573"/>
    <n v="90"/>
    <n v="7.1428571428571425E-2"/>
    <n v="79"/>
    <n v="-0.12222222222222222"/>
    <n v="77"/>
    <n v="-2.5316455696202531E-2"/>
    <n v="81"/>
    <n v="5.1948051948051951E-2"/>
    <n v="105"/>
    <n v="0.29629629629629628"/>
    <n v="2.6688288981624981"/>
    <n v="0.17412217412217412"/>
    <n v="-2.494706724040324"/>
    <n v="99"/>
  </r>
  <r>
    <s v="E07000106"/>
    <s v="District"/>
    <x v="1"/>
    <x v="7"/>
    <x v="54"/>
    <n v="1019"/>
    <n v="1047"/>
    <n v="2.747791952894995E-2"/>
    <n v="1043"/>
    <n v="-3.8204393505253103E-3"/>
    <n v="1103"/>
    <n v="5.7526366251198467E-2"/>
    <n v="1093"/>
    <n v="-9.0661831368993653E-3"/>
    <n v="1070"/>
    <n v="-2.1043000914913082E-2"/>
    <n v="1150"/>
    <n v="7.476635514018691E-2"/>
    <n v="1335"/>
    <n v="0.16086956521739129"/>
    <n v="1479"/>
    <n v="0.10786516853932585"/>
    <n v="4.9321968909339334E-2"/>
    <n v="0.13436736687835857"/>
    <n v="8.5045397969019235E-2"/>
    <n v="460"/>
  </r>
  <r>
    <m/>
    <s v="UA"/>
    <x v="9"/>
    <x v="18"/>
    <x v="55"/>
    <m/>
    <m/>
    <m/>
    <m/>
    <m/>
    <m/>
    <m/>
    <m/>
    <m/>
    <m/>
    <m/>
    <n v="2716"/>
    <m/>
    <n v="2720"/>
    <n v="1.4727540500736377E-3"/>
    <n v="2973"/>
    <n v="9.3014705882352944E-2"/>
    <n v="4.7243729966213288E-2"/>
    <n v="4.7243729966213288E-2"/>
    <n v="0"/>
    <n v="2973"/>
  </r>
  <r>
    <s v="E07000028"/>
    <s v="District"/>
    <x v="2"/>
    <x v="2"/>
    <x v="56"/>
    <n v="468"/>
    <n v="572"/>
    <n v="0.22222222222222221"/>
    <n v="455"/>
    <n v="-0.20454545454545456"/>
    <n v="533"/>
    <n v="0.17142857142857143"/>
    <n v="500"/>
    <n v="-6.1913696060037521E-2"/>
    <n v="523"/>
    <n v="4.5999999999999999E-2"/>
    <n v="563"/>
    <n v="7.6481835564053538E-2"/>
    <n v="621"/>
    <n v="0.10301953818827708"/>
    <n v="603"/>
    <n v="-2.8985507246376812E-2"/>
    <n v="4.0463438693906915E-2"/>
    <n v="3.7017015470950133E-2"/>
    <n v="-3.4464232229567821E-3"/>
    <n v="135"/>
  </r>
  <r>
    <m/>
    <s v="UA"/>
    <x v="9"/>
    <x v="19"/>
    <x v="57"/>
    <m/>
    <m/>
    <m/>
    <m/>
    <m/>
    <m/>
    <m/>
    <m/>
    <m/>
    <m/>
    <m/>
    <n v="1182"/>
    <m/>
    <n v="1164"/>
    <n v="-1.5228426395939087E-2"/>
    <n v="1153"/>
    <n v="-9.4501718213058413E-3"/>
    <n v="-1.2339299108622463E-2"/>
    <n v="-1.2339299108622463E-2"/>
    <n v="0"/>
    <n v="1153"/>
  </r>
  <r>
    <s v="E07000069"/>
    <s v="District"/>
    <x v="4"/>
    <x v="12"/>
    <x v="58"/>
    <n v="45"/>
    <n v="38"/>
    <n v="-0.15555555555555556"/>
    <n v="39"/>
    <n v="2.6315789473684209E-2"/>
    <n v="42"/>
    <n v="7.6923076923076927E-2"/>
    <n v="55"/>
    <n v="0.30952380952380953"/>
    <n v="77"/>
    <n v="0.4"/>
    <n v="114"/>
    <n v="0.48051948051948051"/>
    <n v="104"/>
    <n v="-8.771929824561403E-2"/>
    <n v="205"/>
    <n v="0.97115384615384615"/>
    <n v="0.25264514359909096"/>
    <n v="0.44171727395411609"/>
    <n v="0.18907213035502513"/>
    <n v="160"/>
  </r>
  <r>
    <s v="E06000056"/>
    <s v="UA"/>
    <x v="4"/>
    <x v="10"/>
    <x v="59"/>
    <n v="249"/>
    <n v="292"/>
    <n v="0.17269076305220885"/>
    <n v="362"/>
    <n v="0.23972602739726026"/>
    <n v="423"/>
    <n v="0.16850828729281769"/>
    <n v="289"/>
    <n v="-0.31678486997635935"/>
    <n v="288"/>
    <n v="-3.4602076124567475E-3"/>
    <n v="241"/>
    <n v="-0.16319444444444445"/>
    <n v="254"/>
    <n v="5.3941908713692949E-2"/>
    <n v="249"/>
    <n v="-1.968503937007874E-2"/>
    <n v="1.6467803131580052E-2"/>
    <n v="1.7128434671807104E-2"/>
    <n v="6.6063154022705239E-4"/>
    <n v="0"/>
  </r>
  <r>
    <m/>
    <s v="UA"/>
    <x v="9"/>
    <x v="19"/>
    <x v="60"/>
    <m/>
    <m/>
    <m/>
    <m/>
    <m/>
    <m/>
    <m/>
    <m/>
    <m/>
    <m/>
    <m/>
    <n v="1766"/>
    <m/>
    <n v="1741"/>
    <n v="-1.4156285390713477E-2"/>
    <n v="1713"/>
    <n v="-1.6082711085582999E-2"/>
    <n v="-1.5119498238148238E-2"/>
    <n v="-1.5119498238148238E-2"/>
    <n v="0"/>
    <n v="1713"/>
  </r>
  <r>
    <s v="E07000130"/>
    <s v="District"/>
    <x v="3"/>
    <x v="15"/>
    <x v="61"/>
    <n v="880"/>
    <n v="708"/>
    <n v="-0.19545454545454546"/>
    <n v="601"/>
    <n v="-0.15112994350282485"/>
    <n v="571"/>
    <n v="-4.9916805324459232E-2"/>
    <n v="469"/>
    <n v="-0.1786339754816112"/>
    <n v="464"/>
    <n v="-1.0660980810234541E-2"/>
    <n v="432"/>
    <n v="-6.8965517241379309E-2"/>
    <n v="510"/>
    <n v="0.18055555555555555"/>
    <n v="439"/>
    <n v="-0.13921568627450981"/>
    <n v="-7.6677737316751121E-2"/>
    <n v="2.0669934640522872E-2"/>
    <n v="9.7347671957273993E-2"/>
    <n v="-441"/>
  </r>
  <r>
    <s v="E07000070"/>
    <s v="District"/>
    <x v="4"/>
    <x v="12"/>
    <x v="62"/>
    <n v="303"/>
    <n v="276"/>
    <n v="-8.9108910891089105E-2"/>
    <n v="266"/>
    <n v="-3.6231884057971016E-2"/>
    <n v="269"/>
    <n v="1.1278195488721804E-2"/>
    <n v="261"/>
    <n v="-2.9739776951672861E-2"/>
    <n v="260"/>
    <n v="-3.8314176245210726E-3"/>
    <n v="280"/>
    <n v="7.6923076923076927E-2"/>
    <n v="286"/>
    <n v="2.1428571428571429E-2"/>
    <n v="302"/>
    <n v="5.5944055944055944E-2"/>
    <n v="8.3273878239650823E-4"/>
    <n v="3.8686313686313686E-2"/>
    <n v="3.7853574903917178E-2"/>
    <n v="-1"/>
  </r>
  <r>
    <s v="E07000078"/>
    <s v="District"/>
    <x v="7"/>
    <x v="27"/>
    <x v="63"/>
    <n v="776"/>
    <n v="790"/>
    <n v="1.804123711340206E-2"/>
    <n v="797"/>
    <n v="8.8607594936708865E-3"/>
    <n v="808"/>
    <n v="1.3801756587202008E-2"/>
    <n v="774"/>
    <n v="-4.2079207920792082E-2"/>
    <n v="802"/>
    <n v="3.6175710594315243E-2"/>
    <n v="840"/>
    <n v="4.738154613466334E-2"/>
    <n v="915"/>
    <n v="8.9285714285714288E-2"/>
    <n v="910"/>
    <n v="-5.4644808743169399E-3"/>
    <n v="2.075037942673235E-2"/>
    <n v="4.1910616705698671E-2"/>
    <n v="2.1160237278966321E-2"/>
    <n v="134"/>
  </r>
  <r>
    <s v="E07000177"/>
    <s v="District"/>
    <x v="1"/>
    <x v="28"/>
    <x v="64"/>
    <n v="307"/>
    <n v="309"/>
    <n v="6.5146579804560263E-3"/>
    <n v="298"/>
    <n v="-3.5598705501618123E-2"/>
    <n v="536"/>
    <n v="0.79865771812080533"/>
    <n v="412"/>
    <n v="-0.23134328358208955"/>
    <n v="458"/>
    <n v="0.11165048543689321"/>
    <n v="482"/>
    <n v="5.2401746724890827E-2"/>
    <n v="452"/>
    <n v="-6.2240663900414939E-2"/>
    <n v="455"/>
    <n v="6.6371681415929203E-3"/>
    <n v="8.0834890427564463E-2"/>
    <n v="-2.7801747879411011E-2"/>
    <n v="-0.10863663830697548"/>
    <n v="148"/>
  </r>
  <r>
    <s v="E06000049"/>
    <s v="UA"/>
    <x v="2"/>
    <x v="10"/>
    <x v="65"/>
    <n v="802"/>
    <n v="874"/>
    <n v="8.9775561097256859E-2"/>
    <n v="929"/>
    <n v="6.2929061784897031E-2"/>
    <n v="1043"/>
    <n v="0.12271259418729817"/>
    <n v="1097"/>
    <n v="5.1773729626078617E-2"/>
    <n v="1126"/>
    <n v="2.6435733819507749E-2"/>
    <n v="1183"/>
    <n v="5.0621669626998225E-2"/>
    <n v="1308"/>
    <n v="0.10566356720202874"/>
    <n v="1488"/>
    <n v="0.13761467889908258"/>
    <n v="8.0940824530393501E-2"/>
    <n v="0.12163912305055566"/>
    <n v="4.0698298520162157E-2"/>
    <n v="686"/>
  </r>
  <r>
    <s v="E06000050"/>
    <s v="UA"/>
    <x v="2"/>
    <x v="10"/>
    <x v="66"/>
    <n v="979"/>
    <n v="972"/>
    <n v="-7.1501532175689483E-3"/>
    <n v="933"/>
    <n v="-4.0123456790123455E-2"/>
    <n v="878"/>
    <n v="-5.8949624866023578E-2"/>
    <n v="950"/>
    <n v="8.2004555808656038E-2"/>
    <n v="927"/>
    <n v="-2.4210526315789474E-2"/>
    <n v="954"/>
    <n v="2.9126213592233011E-2"/>
    <n v="877"/>
    <n v="-8.0712788259958076E-2"/>
    <n v="904"/>
    <n v="3.0786773090079819E-2"/>
    <n v="-8.6536258698118335E-3"/>
    <n v="-2.4963007584939127E-2"/>
    <n v="-1.6309381715127295E-2"/>
    <n v="-75"/>
  </r>
  <r>
    <s v="E07000034"/>
    <s v="District"/>
    <x v="3"/>
    <x v="3"/>
    <x v="67"/>
    <n v="299"/>
    <n v="306"/>
    <n v="2.3411371237458192E-2"/>
    <n v="257"/>
    <n v="-0.16013071895424835"/>
    <n v="209"/>
    <n v="-0.1867704280155642"/>
    <n v="209"/>
    <n v="0"/>
    <n v="160"/>
    <n v="-0.23444976076555024"/>
    <n v="168"/>
    <n v="0.05"/>
    <n v="159"/>
    <n v="-5.3571428571428568E-2"/>
    <n v="171"/>
    <n v="7.5471698113207544E-2"/>
    <n v="-6.0754908369515706E-2"/>
    <n v="1.0950134770889488E-2"/>
    <n v="7.1705043140405197E-2"/>
    <n v="-128"/>
  </r>
  <r>
    <s v="E07000225"/>
    <s v="District"/>
    <x v="1"/>
    <x v="1"/>
    <x v="68"/>
    <n v="2794"/>
    <n v="2869"/>
    <n v="2.6843235504652826E-2"/>
    <n v="2883"/>
    <n v="4.8797490414778672E-3"/>
    <n v="2884"/>
    <n v="3.4686090877558099E-4"/>
    <n v="3249"/>
    <n v="0.12656033287101248"/>
    <n v="3346"/>
    <n v="2.9855340104647583E-2"/>
    <n v="3223"/>
    <n v="-3.6760310818888225E-2"/>
    <n v="3403"/>
    <n v="5.5848588271796465E-2"/>
    <n v="3214"/>
    <n v="-5.5539230091096091E-2"/>
    <n v="1.900432072404731E-2"/>
    <n v="1.5467909035018698E-4"/>
    <n v="-1.8849641633697123E-2"/>
    <n v="420"/>
  </r>
  <r>
    <s v="E07000005"/>
    <s v="District"/>
    <x v="1"/>
    <x v="8"/>
    <x v="69"/>
    <n v="290"/>
    <n v="295"/>
    <n v="1.7241379310344827E-2"/>
    <n v="280"/>
    <n v="-5.0847457627118647E-2"/>
    <n v="267"/>
    <n v="-4.642857142857143E-2"/>
    <n v="220"/>
    <n v="-0.17602996254681649"/>
    <n v="210"/>
    <n v="-4.5454545454545456E-2"/>
    <n v="215"/>
    <n v="2.3809523809523808E-2"/>
    <n v="211"/>
    <n v="-1.8604651162790697E-2"/>
    <n v="214"/>
    <n v="1.4218009478672985E-2"/>
    <n v="-3.5262034452662641E-2"/>
    <n v="-2.1933208420588561E-3"/>
    <n v="3.3068713610603782E-2"/>
    <n v="-76"/>
  </r>
  <r>
    <s v="E07000118"/>
    <s v="District"/>
    <x v="2"/>
    <x v="29"/>
    <x v="70"/>
    <n v="71"/>
    <n v="66"/>
    <n v="-7.0422535211267609E-2"/>
    <n v="77"/>
    <n v="0.16666666666666666"/>
    <n v="168"/>
    <n v="1.1818181818181819"/>
    <n v="151"/>
    <n v="-0.10119047619047619"/>
    <n v="139"/>
    <n v="-7.9470198675496692E-2"/>
    <n v="123"/>
    <n v="-0.11510791366906475"/>
    <n v="137"/>
    <n v="0.11382113821138211"/>
    <n v="133"/>
    <n v="-2.9197080291970802E-2"/>
    <n v="0.13336472283224432"/>
    <n v="4.231202895970565E-2"/>
    <n v="-9.105269387253867E-2"/>
    <n v="62"/>
  </r>
  <r>
    <s v="E07000048"/>
    <s v="District"/>
    <x v="7"/>
    <x v="30"/>
    <x v="71"/>
    <n v="833"/>
    <n v="834"/>
    <n v="1.2004801920768306E-3"/>
    <n v="841"/>
    <n v="8.3932853717026377E-3"/>
    <n v="806"/>
    <n v="-4.1617122473246136E-2"/>
    <n v="783"/>
    <n v="-2.8535980148883373E-2"/>
    <n v="769"/>
    <n v="-1.7879948914431672E-2"/>
    <n v="751"/>
    <n v="-2.3407022106631991E-2"/>
    <n v="768"/>
    <n v="2.2636484687083888E-2"/>
    <n v="786"/>
    <n v="2.34375E-2"/>
    <n v="-6.9715404240412275E-3"/>
    <n v="2.3036992343541944E-2"/>
    <n v="3.0008532767583172E-2"/>
    <n v="-47"/>
  </r>
  <r>
    <s v="E09000001"/>
    <s v="London Borough"/>
    <x v="5"/>
    <x v="10"/>
    <x v="72"/>
    <n v="1458"/>
    <n v="1515"/>
    <n v="3.9094650205761319E-2"/>
    <n v="1600"/>
    <n v="5.6105610561056105E-2"/>
    <n v="1579"/>
    <n v="-1.3125E-2"/>
    <n v="1802"/>
    <n v="0.14122862571247624"/>
    <n v="1915"/>
    <n v="6.2708102108768038E-2"/>
    <n v="1976"/>
    <n v="3.1853785900783291E-2"/>
    <n v="1867"/>
    <n v="-5.5161943319838057E-2"/>
    <n v="1964"/>
    <n v="5.195500803427959E-2"/>
    <n v="3.9332354900410822E-2"/>
    <n v="-1.6034676427792334E-3"/>
    <n v="-4.0935822543190059E-2"/>
    <n v="506"/>
  </r>
  <r>
    <m/>
    <m/>
    <x v="0"/>
    <x v="4"/>
    <x v="73"/>
    <n v="324"/>
    <n v="417"/>
    <n v="0.28703703703703703"/>
    <n v="364"/>
    <n v="-0.12709832134292565"/>
    <n v="332"/>
    <n v="-8.7912087912087919E-2"/>
    <n v="32"/>
    <n v="-0.90361445783132532"/>
    <n v="62"/>
    <n v="0.9375"/>
    <n v="58"/>
    <n v="-6.4516129032258063E-2"/>
    <n v="56"/>
    <n v="-3.4482758620689655E-2"/>
    <n v="55"/>
    <n v="-1.7857142857142856E-2"/>
    <n v="-1.3679825699240483E-3"/>
    <n v="-2.6169950738916255E-2"/>
    <n v="-2.4801968168992206E-2"/>
    <n v="-269"/>
  </r>
  <r>
    <s v="E07000071"/>
    <s v="District"/>
    <x v="4"/>
    <x v="12"/>
    <x v="74"/>
    <n v="670"/>
    <n v="646"/>
    <n v="-3.5820895522388062E-2"/>
    <n v="639"/>
    <n v="-1.0835913312693499E-2"/>
    <n v="575"/>
    <n v="-0.10015649452269171"/>
    <n v="504"/>
    <n v="-0.12347826086956522"/>
    <n v="425"/>
    <n v="-0.15674603174603174"/>
    <n v="409"/>
    <n v="-3.7647058823529408E-2"/>
    <n v="370"/>
    <n v="-9.5354523227383858E-2"/>
    <n v="369"/>
    <n v="-2.7027027027027029E-3"/>
    <n v="-7.0342735090873271E-2"/>
    <n v="-4.9028612965043281E-2"/>
    <n v="2.131412212582999E-2"/>
    <n v="-301"/>
  </r>
  <r>
    <m/>
    <s v="UA"/>
    <x v="9"/>
    <x v="20"/>
    <x v="75"/>
    <m/>
    <m/>
    <m/>
    <m/>
    <m/>
    <m/>
    <m/>
    <m/>
    <m/>
    <m/>
    <m/>
    <n v="1473"/>
    <m/>
    <n v="1467"/>
    <n v="-4.0733197556008143E-3"/>
    <n v="1475"/>
    <n v="5.4533060668029995E-3"/>
    <n v="6.8999315560109263E-4"/>
    <n v="6.8999315560109263E-4"/>
    <n v="0"/>
    <n v="1475"/>
  </r>
  <r>
    <s v="E07000029"/>
    <s v="District"/>
    <x v="2"/>
    <x v="20"/>
    <x v="76"/>
    <n v="856"/>
    <n v="852"/>
    <n v="-4.6728971962616819E-3"/>
    <n v="845"/>
    <n v="-8.2159624413145546E-3"/>
    <n v="899"/>
    <n v="6.3905325443786978E-2"/>
    <n v="933"/>
    <n v="3.781979977753059E-2"/>
    <n v="908"/>
    <n v="-2.6795284030010719E-2"/>
    <n v="924"/>
    <n v="1.7621145374449341E-2"/>
    <n v="951"/>
    <n v="2.922077922077922E-2"/>
    <n v="865"/>
    <n v="-9.0431125131440596E-2"/>
    <n v="2.3064726271898213E-3"/>
    <n v="-3.0605172955330689E-2"/>
    <n v="-3.2911645582520507E-2"/>
    <n v="9"/>
  </r>
  <r>
    <s v="E07000150"/>
    <s v="District"/>
    <x v="3"/>
    <x v="20"/>
    <x v="77"/>
    <n v="12"/>
    <n v="17"/>
    <n v="0.41666666666666669"/>
    <n v="20"/>
    <n v="0.17647058823529413"/>
    <n v="24"/>
    <n v="0.2"/>
    <n v="20"/>
    <n v="-0.16666666666666666"/>
    <n v="18"/>
    <n v="-0.1"/>
    <n v="15"/>
    <n v="-0.16666666666666666"/>
    <n v="14"/>
    <n v="-6.6666666666666666E-2"/>
    <n v="11"/>
    <n v="-0.21428571428571427"/>
    <n v="9.8564425770308363E-3"/>
    <n v="-0.14047619047619048"/>
    <n v="-0.15033263305322131"/>
    <n v="-1"/>
  </r>
  <r>
    <s v="E06000052"/>
    <s v="UA"/>
    <x v="7"/>
    <x v="10"/>
    <x v="78"/>
    <n v="14095"/>
    <n v="14078"/>
    <n v="-1.2061014544164598E-3"/>
    <n v="14457"/>
    <n v="2.6921437704219349E-2"/>
    <n v="14318"/>
    <n v="-9.6147195130386661E-3"/>
    <n v="14253"/>
    <n v="-4.5397401871769801E-3"/>
    <n v="13981"/>
    <n v="-1.9083701676839964E-2"/>
    <n v="13753"/>
    <n v="-1.6307846362921107E-2"/>
    <n v="13767"/>
    <n v="1.0179597178797354E-3"/>
    <n v="14189"/>
    <n v="3.0653010822982496E-2"/>
    <n v="9.8003738133605085E-4"/>
    <n v="1.5835485270431115E-2"/>
    <n v="1.4855447889095064E-2"/>
    <n v="94"/>
  </r>
  <r>
    <s v="E07000079"/>
    <s v="District"/>
    <x v="7"/>
    <x v="27"/>
    <x v="79"/>
    <n v="1505"/>
    <n v="1540"/>
    <n v="2.3255813953488372E-2"/>
    <n v="1578"/>
    <n v="2.4675324675324677E-2"/>
    <n v="1566"/>
    <n v="-7.6045627376425855E-3"/>
    <n v="1536"/>
    <n v="-1.9157088122605363E-2"/>
    <n v="1540"/>
    <n v="2.6041666666666665E-3"/>
    <n v="1564"/>
    <n v="1.5584415584415584E-2"/>
    <n v="1623"/>
    <n v="3.7723785166240406E-2"/>
    <n v="1676"/>
    <n v="3.2655576093653729E-2"/>
    <n v="1.3717178909942685E-2"/>
    <n v="3.5189680629947068E-2"/>
    <n v="2.1472501720004381E-2"/>
    <n v="171"/>
  </r>
  <r>
    <s v="E08000026"/>
    <s v="District"/>
    <x v="8"/>
    <x v="14"/>
    <x v="80"/>
    <n v="900"/>
    <n v="929"/>
    <n v="3.2222222222222222E-2"/>
    <n v="867"/>
    <n v="-6.6738428417653387E-2"/>
    <n v="911"/>
    <n v="5.0749711649365627E-2"/>
    <n v="985"/>
    <n v="8.1229418221734365E-2"/>
    <n v="1146"/>
    <n v="0.16345177664974619"/>
    <n v="1165"/>
    <n v="1.6579406631762654E-2"/>
    <n v="1348"/>
    <n v="0.15708154506437769"/>
    <n v="1695"/>
    <n v="0.25741839762611274"/>
    <n v="8.6499256205958511E-2"/>
    <n v="0.2072499713452452"/>
    <n v="0.12075071513928669"/>
    <n v="795"/>
  </r>
  <r>
    <s v="E07000163"/>
    <s v="District"/>
    <x v="6"/>
    <x v="31"/>
    <x v="81"/>
    <n v="720"/>
    <n v="724"/>
    <n v="5.5555555555555558E-3"/>
    <n v="711"/>
    <n v="-1.7955801104972375E-2"/>
    <n v="634"/>
    <n v="-0.10829817158931083"/>
    <n v="624"/>
    <n v="-1.5772870662460567E-2"/>
    <n v="634"/>
    <n v="1.6025641025641024E-2"/>
    <n v="724"/>
    <n v="0.14195583596214512"/>
    <n v="777"/>
    <n v="7.3204419889502756E-2"/>
    <n v="599"/>
    <n v="-0.22908622908622908"/>
    <n v="-1.6796452501266053E-2"/>
    <n v="-7.794090459836317E-2"/>
    <n v="-6.1144452097097117E-2"/>
    <n v="-121"/>
  </r>
  <r>
    <s v="E07000226"/>
    <s v="District"/>
    <x v="1"/>
    <x v="1"/>
    <x v="82"/>
    <n v="334"/>
    <n v="330"/>
    <n v="-1.1976047904191617E-2"/>
    <n v="320"/>
    <n v="-3.0303030303030304E-2"/>
    <n v="330"/>
    <n v="3.125E-2"/>
    <n v="300"/>
    <n v="-9.0909090909090912E-2"/>
    <n v="321"/>
    <n v="7.0000000000000007E-2"/>
    <n v="295"/>
    <n v="-8.0996884735202487E-2"/>
    <n v="339"/>
    <n v="0.14915254237288136"/>
    <n v="353"/>
    <n v="4.1297935103244837E-2"/>
    <n v="9.6894279530763613E-3"/>
    <n v="9.52252387380631E-2"/>
    <n v="8.5535810784986732E-2"/>
    <n v="19"/>
  </r>
  <r>
    <s v="E09000008"/>
    <s v="London Borough"/>
    <x v="5"/>
    <x v="10"/>
    <x v="83"/>
    <n v="7"/>
    <n v="2"/>
    <n v="-0.7142857142857143"/>
    <n v="6"/>
    <n v="2"/>
    <n v="7"/>
    <n v="0.16666666666666666"/>
    <n v="353"/>
    <n v="49.428571428571431"/>
    <n v="461"/>
    <n v="0.30594900849858359"/>
    <n v="455"/>
    <n v="-1.3015184381778741E-2"/>
    <n v="471"/>
    <n v="3.5164835164835165E-2"/>
    <n v="464"/>
    <n v="-1.4861995753715499E-2"/>
    <n v="6.3992736305600388"/>
    <n v="1.0151419705559833E-2"/>
    <n v="-6.3891222108544792"/>
    <n v="457"/>
  </r>
  <r>
    <s v="E10000006"/>
    <s v="County"/>
    <x v="2"/>
    <x v="2"/>
    <x v="84"/>
    <n v="8156"/>
    <n v="8285"/>
    <n v="1.5816576753310448E-2"/>
    <n v="8103"/>
    <n v="-2.1967410983705492E-2"/>
    <n v="8281"/>
    <n v="2.1967172652104159E-2"/>
    <n v="8288"/>
    <n v="8.4530853761622987E-4"/>
    <n v="8230"/>
    <n v="-6.998069498069498E-3"/>
    <n v="8284"/>
    <n v="6.5613608748481163E-3"/>
    <n v="8471"/>
    <n v="2.2573635924674072E-2"/>
    <n v="8224"/>
    <n v="-2.9158304804627552E-2"/>
    <n v="1.2050336820188102E-3"/>
    <n v="-3.29233443997674E-3"/>
    <n v="-4.4973681219955507E-3"/>
    <n v="68"/>
  </r>
  <r>
    <s v="E07000096"/>
    <s v="District"/>
    <x v="4"/>
    <x v="32"/>
    <x v="85"/>
    <n v="154"/>
    <n v="154"/>
    <n v="0"/>
    <n v="145"/>
    <n v="-5.844155844155844E-2"/>
    <n v="338"/>
    <n v="1.3310344827586207"/>
    <n v="285"/>
    <n v="-0.15680473372781065"/>
    <n v="282"/>
    <n v="-1.0526315789473684E-2"/>
    <n v="309"/>
    <n v="9.5744680851063829E-2"/>
    <n v="307"/>
    <n v="-6.4724919093851136E-3"/>
    <n v="303"/>
    <n v="-1.3029315960912053E-2"/>
    <n v="0.14768809347256806"/>
    <n v="-9.7509039351485836E-3"/>
    <n v="-0.15743899740771664"/>
    <n v="149"/>
  </r>
  <r>
    <s v="E06000005"/>
    <s v="UA"/>
    <x v="10"/>
    <x v="10"/>
    <x v="86"/>
    <n v="260"/>
    <n v="212"/>
    <n v="-0.18461538461538463"/>
    <n v="204"/>
    <n v="-3.7735849056603772E-2"/>
    <n v="202"/>
    <n v="-9.8039215686274508E-3"/>
    <n v="184"/>
    <n v="-8.9108910891089105E-2"/>
    <n v="206"/>
    <n v="0.11956521739130435"/>
    <n v="254"/>
    <n v="0.23300970873786409"/>
    <n v="241"/>
    <n v="-5.1181102362204724E-2"/>
    <n v="274"/>
    <n v="0.13692946058091288"/>
    <n v="1.4632402277021457E-2"/>
    <n v="4.287417910935408E-2"/>
    <n v="2.8241776832332623E-2"/>
    <n v="14"/>
  </r>
  <r>
    <s v="E07000107"/>
    <s v="District"/>
    <x v="1"/>
    <x v="7"/>
    <x v="87"/>
    <n v="143"/>
    <n v="93"/>
    <n v="-0.34965034965034963"/>
    <n v="87"/>
    <n v="-6.4516129032258063E-2"/>
    <n v="90"/>
    <n v="3.4482758620689655E-2"/>
    <n v="104"/>
    <n v="0.15555555555555556"/>
    <n v="116"/>
    <n v="0.11538461538461539"/>
    <n v="136"/>
    <n v="0.17241379310344829"/>
    <n v="148"/>
    <n v="8.8235294117647065E-2"/>
    <n v="193"/>
    <n v="0.30405405405405406"/>
    <n v="5.6994949019175289E-2"/>
    <n v="0.19614467408585057"/>
    <n v="0.13914972506667528"/>
    <n v="50"/>
  </r>
  <r>
    <s v="E07000151"/>
    <s v="District"/>
    <x v="3"/>
    <x v="33"/>
    <x v="88"/>
    <n v="345"/>
    <n v="261"/>
    <n v="-0.24347826086956523"/>
    <n v="238"/>
    <n v="-8.8122605363984668E-2"/>
    <n v="186"/>
    <n v="-0.21848739495798319"/>
    <n v="175"/>
    <n v="-5.9139784946236562E-2"/>
    <n v="164"/>
    <n v="-6.2857142857142861E-2"/>
    <n v="166"/>
    <n v="1.2195121951219513E-2"/>
    <n v="158"/>
    <n v="-4.8192771084337352E-2"/>
    <n v="175"/>
    <n v="0.10759493670886076"/>
    <n v="-7.5060987677396204E-2"/>
    <n v="2.9701082812261706E-2"/>
    <n v="0.10476207048965791"/>
    <n v="-170"/>
  </r>
  <r>
    <m/>
    <s v="UA"/>
    <x v="9"/>
    <x v="20"/>
    <x v="89"/>
    <m/>
    <m/>
    <m/>
    <m/>
    <m/>
    <m/>
    <m/>
    <m/>
    <m/>
    <m/>
    <m/>
    <n v="230"/>
    <m/>
    <n v="269"/>
    <n v="0.16956521739130434"/>
    <n v="437"/>
    <n v="0.62453531598513012"/>
    <n v="0.39705026668821725"/>
    <n v="0.39705026668821725"/>
    <n v="0"/>
    <n v="437"/>
  </r>
  <r>
    <s v="E06000015"/>
    <s v="UA"/>
    <x v="3"/>
    <x v="10"/>
    <x v="90"/>
    <n v="59"/>
    <n v="134"/>
    <n v="1.271186440677966"/>
    <n v="143"/>
    <n v="6.7164179104477612E-2"/>
    <n v="143"/>
    <n v="0"/>
    <n v="125"/>
    <n v="-0.12587412587412589"/>
    <n v="141"/>
    <n v="0.128"/>
    <n v="123"/>
    <n v="-0.1276595744680851"/>
    <n v="123"/>
    <n v="0"/>
    <n v="127"/>
    <n v="3.2520325203252036E-2"/>
    <n v="0.15566715558043562"/>
    <n v="1.6260162601626018E-2"/>
    <n v="-0.1394069929788096"/>
    <n v="68"/>
  </r>
  <r>
    <s v="E10000007"/>
    <s v="County"/>
    <x v="3"/>
    <x v="3"/>
    <x v="91"/>
    <n v="2345"/>
    <n v="2375"/>
    <n v="1.279317697228145E-2"/>
    <n v="2381"/>
    <n v="2.5263157894736842E-3"/>
    <n v="2335"/>
    <n v="-1.9319613607727847E-2"/>
    <n v="2275"/>
    <n v="-2.569593147751606E-2"/>
    <n v="2267"/>
    <n v="-3.5164835164835165E-3"/>
    <n v="2316"/>
    <n v="2.1614468460520512E-2"/>
    <n v="2318"/>
    <n v="8.6355785837651119E-4"/>
    <n v="2394"/>
    <n v="3.2786885245901641E-2"/>
    <n v="2.7565469656032973E-3"/>
    <n v="1.6825221552139075E-2"/>
    <n v="1.4068674586535778E-2"/>
    <n v="49"/>
  </r>
  <r>
    <s v="E07000035"/>
    <s v="District"/>
    <x v="3"/>
    <x v="3"/>
    <x v="92"/>
    <n v="983"/>
    <n v="972"/>
    <n v="-1.1190233977619531E-2"/>
    <n v="1019"/>
    <n v="4.8353909465020578E-2"/>
    <n v="991"/>
    <n v="-2.747791952894995E-2"/>
    <n v="961"/>
    <n v="-3.0272452068617558E-2"/>
    <n v="947"/>
    <n v="-1.4568158168574402E-2"/>
    <n v="974"/>
    <n v="2.8511087645195353E-2"/>
    <n v="994"/>
    <n v="2.0533880903490759E-2"/>
    <n v="1025"/>
    <n v="3.1187122736418511E-2"/>
    <n v="5.6346546257954704E-3"/>
    <n v="2.5860501819954633E-2"/>
    <n v="2.0225847194159163E-2"/>
    <n v="42"/>
  </r>
  <r>
    <s v="E10000008"/>
    <s v="County"/>
    <x v="7"/>
    <x v="34"/>
    <x v="93"/>
    <n v="11454"/>
    <n v="11730"/>
    <n v="2.4096385542168676E-2"/>
    <n v="11863"/>
    <n v="1.13384484228474E-2"/>
    <n v="11626"/>
    <n v="-1.9978083115569416E-2"/>
    <n v="11458"/>
    <n v="-1.4450369860657147E-2"/>
    <n v="11629"/>
    <n v="1.4924070518415081E-2"/>
    <n v="11862"/>
    <n v="2.0036116605039126E-2"/>
    <n v="11842"/>
    <n v="-1.6860563142808969E-3"/>
    <n v="11786"/>
    <n v="-4.7289309238304341E-3"/>
    <n v="3.6939476092665482E-3"/>
    <n v="-3.2074936190556657E-3"/>
    <n v="-6.9014412283222139E-3"/>
    <n v="332"/>
  </r>
  <r>
    <s v="E08000017"/>
    <s v="District"/>
    <x v="6"/>
    <x v="11"/>
    <x v="94"/>
    <n v="599"/>
    <n v="529"/>
    <n v="-0.11686143572621036"/>
    <n v="534"/>
    <n v="9.4517958412098299E-3"/>
    <n v="544"/>
    <n v="1.8726591760299626E-2"/>
    <n v="492"/>
    <n v="-9.5588235294117641E-2"/>
    <n v="519"/>
    <n v="5.4878048780487805E-2"/>
    <n v="532"/>
    <n v="2.5048169556840076E-2"/>
    <n v="492"/>
    <n v="-7.5187969924812026E-2"/>
    <n v="498"/>
    <n v="1.2195121951219513E-2"/>
    <n v="-2.0917239131885396E-2"/>
    <n v="-3.1496423986796258E-2"/>
    <n v="-1.0579184854910863E-2"/>
    <n v="-101"/>
  </r>
  <r>
    <s v="E10000009"/>
    <s v="County"/>
    <x v="7"/>
    <x v="30"/>
    <x v="95"/>
    <n v="6680"/>
    <n v="6707"/>
    <n v="4.0419161676646708E-3"/>
    <n v="6837"/>
    <n v="1.9382734456537945E-2"/>
    <n v="6762"/>
    <n v="-1.0969723562966213E-2"/>
    <n v="6781"/>
    <n v="2.8098195800059155E-3"/>
    <n v="6704"/>
    <n v="-1.1355257336676007E-2"/>
    <n v="6690"/>
    <n v="-2.0883054892601432E-3"/>
    <n v="6623"/>
    <n v="-1.0014947683109118E-2"/>
    <n v="6772"/>
    <n v="2.2497357692888419E-2"/>
    <n v="1.7879492281356838E-3"/>
    <n v="6.2412050048896509E-3"/>
    <n v="4.4532557767539673E-3"/>
    <n v="92"/>
  </r>
  <r>
    <s v="E07000108"/>
    <s v="District"/>
    <x v="1"/>
    <x v="7"/>
    <x v="96"/>
    <n v="1231"/>
    <n v="1233"/>
    <n v="1.6246953696181965E-3"/>
    <n v="1239"/>
    <n v="4.8661800486618006E-3"/>
    <n v="1241"/>
    <n v="1.6142050040355124E-3"/>
    <n v="1168"/>
    <n v="-5.8823529411764705E-2"/>
    <n v="1128"/>
    <n v="-3.4246575342465752E-2"/>
    <n v="1122"/>
    <n v="-5.3191489361702126E-3"/>
    <n v="1223"/>
    <n v="9.0017825311942953E-2"/>
    <n v="1257"/>
    <n v="2.7800490596892886E-2"/>
    <n v="3.4417678300938366E-3"/>
    <n v="5.8909157954417923E-2"/>
    <n v="5.5467390124324084E-2"/>
    <n v="26"/>
  </r>
  <r>
    <s v="E08000027"/>
    <s v="District"/>
    <x v="8"/>
    <x v="14"/>
    <x v="97"/>
    <n v="518"/>
    <n v="434"/>
    <n v="-0.16216216216216217"/>
    <n v="433"/>
    <n v="-2.304147465437788E-3"/>
    <n v="341"/>
    <n v="-0.21247113163972287"/>
    <n v="344"/>
    <n v="8.7976539589442824E-3"/>
    <n v="367"/>
    <n v="6.6860465116279064E-2"/>
    <n v="323"/>
    <n v="-0.11989100817438691"/>
    <n v="328"/>
    <n v="1.5479876160990712E-2"/>
    <n v="340"/>
    <n v="3.6585365853658534E-2"/>
    <n v="-4.6138136043979643E-2"/>
    <n v="2.6032621007324622E-2"/>
    <n v="7.2170757051304268E-2"/>
    <n v="-178"/>
  </r>
  <r>
    <m/>
    <m/>
    <x v="0"/>
    <x v="35"/>
    <x v="98"/>
    <n v="1811"/>
    <n v="1798"/>
    <n v="-7.1783545002760902E-3"/>
    <n v="1796"/>
    <n v="-1.1123470522803114E-3"/>
    <n v="1778"/>
    <n v="-1.002227171492205E-2"/>
    <n v="1868"/>
    <n v="5.0618672665916763E-2"/>
    <n v="2190"/>
    <n v="0.17237687366167023"/>
    <n v="1484"/>
    <n v="-0.32237442922374432"/>
    <n v="1487"/>
    <n v="2.0215633423180594E-3"/>
    <n v="1457"/>
    <n v="-2.0174848688634835E-2"/>
    <n v="-1.6980642688744069E-2"/>
    <n v="-9.0766426731583878E-3"/>
    <n v="7.9040000155856816E-3"/>
    <n v="-354"/>
  </r>
  <r>
    <m/>
    <m/>
    <x v="0"/>
    <x v="4"/>
    <x v="99"/>
    <n v="818"/>
    <n v="960"/>
    <n v="0.17359413202933985"/>
    <n v="1004"/>
    <n v="4.583333333333333E-2"/>
    <n v="1005"/>
    <n v="9.9601593625498006E-4"/>
    <n v="976"/>
    <n v="-2.8855721393034824E-2"/>
    <n v="264"/>
    <n v="-0.72950819672131151"/>
    <n v="321"/>
    <n v="0.21590909090909091"/>
    <n v="342"/>
    <n v="6.5420560747663545E-2"/>
    <n v="346"/>
    <n v="1.1695906432748537E-2"/>
    <n v="-3.0614359840739389E-2"/>
    <n v="3.8558233590206041E-2"/>
    <n v="6.9172593430945423E-2"/>
    <n v="-472"/>
  </r>
  <r>
    <s v="E06000047"/>
    <s v="UA"/>
    <x v="10"/>
    <x v="10"/>
    <x v="100"/>
    <n v="1906"/>
    <n v="2014"/>
    <n v="5.6663168940188878E-2"/>
    <n v="2272"/>
    <n v="0.12810327706057598"/>
    <n v="2017"/>
    <n v="-0.11223591549295775"/>
    <n v="1796"/>
    <n v="-0.10956866633614279"/>
    <n v="1856"/>
    <n v="3.34075723830735E-2"/>
    <n v="1619"/>
    <n v="-0.12769396551724138"/>
    <n v="1678"/>
    <n v="3.6442248301420628E-2"/>
    <n v="2169"/>
    <n v="0.29261025029797377"/>
    <n v="2.4715996204611353E-2"/>
    <n v="0.1645262492996972"/>
    <n v="0.13981025309508585"/>
    <n v="263"/>
  </r>
  <r>
    <s v="E09000009"/>
    <s v="London Borough"/>
    <x v="5"/>
    <x v="10"/>
    <x v="101"/>
    <n v="999"/>
    <n v="903"/>
    <n v="-9.6096096096096095E-2"/>
    <n v="986"/>
    <n v="9.1915836101882614E-2"/>
    <n v="844"/>
    <n v="-0.1440162271805274"/>
    <n v="281"/>
    <n v="-0.66706161137440756"/>
    <n v="263"/>
    <n v="-6.4056939501779361E-2"/>
    <n v="256"/>
    <n v="-2.6615969581749048E-2"/>
    <n v="250"/>
    <n v="-2.34375E-2"/>
    <n v="200"/>
    <n v="-0.2"/>
    <n v="-0.14117106345408462"/>
    <n v="-0.11171875000000001"/>
    <n v="2.9452313454084611E-2"/>
    <n v="-799"/>
  </r>
  <r>
    <m/>
    <m/>
    <x v="0"/>
    <x v="35"/>
    <x v="102"/>
    <n v="313"/>
    <n v="329"/>
    <n v="5.1118210862619806E-2"/>
    <n v="176"/>
    <n v="-0.46504559270516715"/>
    <n v="158"/>
    <n v="-0.10227272727272728"/>
    <n v="136"/>
    <n v="-0.13924050632911392"/>
    <n v="126"/>
    <n v="-7.3529411764705885E-2"/>
    <n v="129"/>
    <n v="2.3809523809523808E-2"/>
    <n v="144"/>
    <n v="0.11627906976744186"/>
    <n v="127"/>
    <n v="-0.11805555555555555"/>
    <n v="-8.8367123648460527E-2"/>
    <n v="-8.8824289405684681E-4"/>
    <n v="8.7478880754403687E-2"/>
    <n v="-186"/>
  </r>
  <r>
    <s v="E07000009"/>
    <s v="District"/>
    <x v="4"/>
    <x v="25"/>
    <x v="103"/>
    <n v="139"/>
    <n v="135"/>
    <n v="-2.8776978417266189E-2"/>
    <n v="140"/>
    <n v="3.7037037037037035E-2"/>
    <n v="159"/>
    <n v="0.1357142857142857"/>
    <n v="134"/>
    <n v="-0.15723270440251572"/>
    <n v="148"/>
    <n v="0.1044776119402985"/>
    <n v="153"/>
    <n v="3.3783783783783786E-2"/>
    <n v="164"/>
    <n v="7.1895424836601302E-2"/>
    <n v="190"/>
    <n v="0.15853658536585366"/>
    <n v="4.4429380732259757E-2"/>
    <n v="0.11521600510122748"/>
    <n v="7.0786624368967724E-2"/>
    <n v="51"/>
  </r>
  <r>
    <s v="E07000040"/>
    <s v="District"/>
    <x v="7"/>
    <x v="34"/>
    <x v="104"/>
    <n v="2384"/>
    <n v="2413"/>
    <n v="1.2164429530201342E-2"/>
    <n v="2466"/>
    <n v="2.1964359718193122E-2"/>
    <n v="2401"/>
    <n v="-2.6358475263584754E-2"/>
    <n v="2513"/>
    <n v="4.6647230320699708E-2"/>
    <n v="2505"/>
    <n v="-3.1834460803820135E-3"/>
    <n v="2557"/>
    <n v="2.0758483033932136E-2"/>
    <n v="2603"/>
    <n v="1.7989831834180681E-2"/>
    <n v="2499"/>
    <n v="-3.9953899346907414E-2"/>
    <n v="6.2535642182916023E-3"/>
    <n v="-1.0982033756363366E-2"/>
    <n v="-1.723559797465497E-2"/>
    <n v="115"/>
  </r>
  <r>
    <s v="E07000049"/>
    <s v="District"/>
    <x v="7"/>
    <x v="30"/>
    <x v="105"/>
    <n v="322"/>
    <n v="300"/>
    <n v="-6.8322981366459631E-2"/>
    <n v="296"/>
    <n v="-1.3333333333333334E-2"/>
    <n v="306"/>
    <n v="3.3783783783783786E-2"/>
    <n v="273"/>
    <n v="-0.10784313725490197"/>
    <n v="265"/>
    <n v="-2.9304029304029304E-2"/>
    <n v="262"/>
    <n v="-1.1320754716981131E-2"/>
    <n v="258"/>
    <n v="-1.5267175572519083E-2"/>
    <n v="298"/>
    <n v="0.15503875968992248"/>
    <n v="-7.0711085093147739E-3"/>
    <n v="6.9885792058701698E-2"/>
    <n v="7.6956900568016476E-2"/>
    <n v="-24"/>
  </r>
  <r>
    <m/>
    <m/>
    <x v="0"/>
    <x v="35"/>
    <x v="106"/>
    <n v="245"/>
    <n v="240"/>
    <n v="-2.0408163265306121E-2"/>
    <n v="211"/>
    <n v="-0.12083333333333333"/>
    <n v="202"/>
    <n v="-4.2654028436018961E-2"/>
    <n v="198"/>
    <n v="-1.9801980198019802E-2"/>
    <n v="120"/>
    <n v="-0.39393939393939392"/>
    <n v="139"/>
    <n v="0.15833333333333333"/>
    <n v="145"/>
    <n v="4.3165467625899283E-2"/>
    <n v="71"/>
    <n v="-0.51034482758620692"/>
    <n v="-0.11331036572488082"/>
    <n v="-0.23358967998015381"/>
    <n v="-0.120279314255273"/>
    <n v="-174"/>
  </r>
  <r>
    <s v="E07000085"/>
    <s v="District"/>
    <x v="1"/>
    <x v="13"/>
    <x v="107"/>
    <n v="325"/>
    <n v="331"/>
    <n v="1.8461538461538463E-2"/>
    <n v="363"/>
    <n v="9.6676737160120846E-2"/>
    <n v="350"/>
    <n v="-3.5812672176308541E-2"/>
    <n v="341"/>
    <n v="-2.5714285714285714E-2"/>
    <n v="357"/>
    <n v="4.6920821114369501E-2"/>
    <n v="353"/>
    <n v="-1.1204481792717087E-2"/>
    <n v="335"/>
    <n v="-5.0991501416430593E-2"/>
    <n v="360"/>
    <n v="7.4626865671641784E-2"/>
    <n v="1.4120377663491081E-2"/>
    <n v="1.1817682127605596E-2"/>
    <n v="-2.3026955358854857E-3"/>
    <n v="35"/>
  </r>
  <r>
    <s v="E07000242"/>
    <s v="District"/>
    <x v="4"/>
    <x v="32"/>
    <x v="108"/>
    <n v="116"/>
    <n v="128"/>
    <n v="0.10344827586206896"/>
    <n v="119"/>
    <n v="-7.03125E-2"/>
    <n v="165"/>
    <n v="0.38655462184873951"/>
    <n v="197"/>
    <n v="0.19393939393939394"/>
    <n v="181"/>
    <n v="-8.1218274111675121E-2"/>
    <n v="185"/>
    <n v="2.2099447513812154E-2"/>
    <n v="190"/>
    <n v="2.7027027027027029E-2"/>
    <n v="197"/>
    <n v="3.6842105263157891E-2"/>
    <n v="7.7297512167815538E-2"/>
    <n v="3.1934566145092463E-2"/>
    <n v="-4.5362946022723075E-2"/>
    <n v="81"/>
  </r>
  <r>
    <s v="E07000137"/>
    <s v="District"/>
    <x v="3"/>
    <x v="36"/>
    <x v="109"/>
    <n v="1525"/>
    <n v="1465"/>
    <n v="-3.9344262295081971E-2"/>
    <n v="1435"/>
    <n v="-2.0477815699658702E-2"/>
    <n v="1525"/>
    <n v="6.2717770034843204E-2"/>
    <n v="1514"/>
    <n v="-7.2131147540983606E-3"/>
    <n v="1522"/>
    <n v="5.2840158520475562E-3"/>
    <n v="1473"/>
    <n v="-3.2194480946123524E-2"/>
    <n v="1454"/>
    <n v="-1.2898845892735914E-2"/>
    <n v="1371"/>
    <n v="-5.7083906464924346E-2"/>
    <n v="-1.2651330020716507E-2"/>
    <n v="-3.4991376178830129E-2"/>
    <n v="-2.2340046158113622E-2"/>
    <n v="-154"/>
  </r>
  <r>
    <m/>
    <m/>
    <x v="0"/>
    <x v="4"/>
    <x v="110"/>
    <n v="507"/>
    <n v="529"/>
    <n v="4.3392504930966469E-2"/>
    <n v="532"/>
    <n v="5.6710775047258983E-3"/>
    <n v="541"/>
    <n v="1.6917293233082706E-2"/>
    <n v="550"/>
    <n v="1.6635859519408502E-2"/>
    <n v="543"/>
    <n v="-1.2727272727272728E-2"/>
    <n v="527"/>
    <n v="-2.9465930018416207E-2"/>
    <n v="522"/>
    <n v="-9.4876660341555973E-3"/>
    <n v="511"/>
    <n v="-2.1072796934865901E-2"/>
    <n v="1.2328836841841431E-3"/>
    <n v="-1.5280231484510749E-2"/>
    <n v="-1.6513115168694893E-2"/>
    <n v="4"/>
  </r>
  <r>
    <s v="E12000004"/>
    <s v="Region"/>
    <x v="3"/>
    <x v="10"/>
    <x v="111"/>
    <n v="11485"/>
    <n v="10947"/>
    <n v="-4.6843709185894644E-2"/>
    <n v="10769"/>
    <n v="-1.6260162601626018E-2"/>
    <n v="10331"/>
    <n v="-4.0672300120716876E-2"/>
    <n v="9927"/>
    <n v="-3.9105604491336751E-2"/>
    <n v="9912"/>
    <n v="-1.5110305228165609E-3"/>
    <n v="10117"/>
    <n v="2.0682001614205005E-2"/>
    <n v="10177"/>
    <n v="5.9306118414549766E-3"/>
    <n v="10785"/>
    <n v="5.9742556745602832E-2"/>
    <n v="-7.2547045901410045E-3"/>
    <n v="3.2836584293528905E-2"/>
    <n v="4.0091288883669911E-2"/>
    <n v="-700"/>
  </r>
  <r>
    <s v="E07000152"/>
    <s v="District"/>
    <x v="3"/>
    <x v="33"/>
    <x v="112"/>
    <n v="246"/>
    <n v="231"/>
    <n v="-6.097560975609756E-2"/>
    <n v="228"/>
    <n v="-1.2987012987012988E-2"/>
    <n v="213"/>
    <n v="-6.5789473684210523E-2"/>
    <n v="196"/>
    <n v="-7.9812206572769953E-2"/>
    <n v="184"/>
    <n v="-6.1224489795918366E-2"/>
    <n v="187"/>
    <n v="1.6304347826086956E-2"/>
    <n v="176"/>
    <n v="-5.8823529411764705E-2"/>
    <n v="172"/>
    <n v="-2.2727272727272728E-2"/>
    <n v="-4.3254405888619979E-2"/>
    <n v="-4.0775401069518713E-2"/>
    <n v="2.4790048191012659E-3"/>
    <n v="-74"/>
  </r>
  <r>
    <s v="E12000006"/>
    <s v="Region"/>
    <x v="4"/>
    <x v="10"/>
    <x v="113"/>
    <n v="28472"/>
    <n v="29101"/>
    <n v="2.2091879741500422E-2"/>
    <n v="29391"/>
    <n v="9.9652932888904169E-3"/>
    <n v="29113"/>
    <n v="-9.4586778265455407E-3"/>
    <n v="28762"/>
    <n v="-1.2056469618383541E-2"/>
    <n v="28813"/>
    <n v="1.7731729365134553E-3"/>
    <n v="28974"/>
    <n v="5.5877555270190541E-3"/>
    <n v="29444"/>
    <n v="1.6221439911644923E-2"/>
    <n v="30412"/>
    <n v="3.2875967939138703E-2"/>
    <n v="8.3750452374722374E-3"/>
    <n v="2.4548703925391813E-2"/>
    <n v="1.6173658687919576E-2"/>
    <n v="1940"/>
  </r>
  <r>
    <m/>
    <m/>
    <x v="0"/>
    <x v="35"/>
    <x v="114"/>
    <n v="227"/>
    <n v="236"/>
    <n v="3.9647577092511016E-2"/>
    <n v="181"/>
    <n v="-0.23305084745762711"/>
    <n v="181"/>
    <n v="0"/>
    <n v="192"/>
    <n v="6.0773480662983423E-2"/>
    <n v="126"/>
    <n v="-0.34375"/>
    <n v="108"/>
    <n v="-0.14285714285714285"/>
    <n v="72"/>
    <n v="-0.33333333333333331"/>
    <n v="70"/>
    <n v="-2.7777777777777776E-2"/>
    <n v="-0.12254350545879832"/>
    <n v="-0.18055555555555555"/>
    <n v="-5.8012050096757237E-2"/>
    <n v="-157"/>
  </r>
  <r>
    <s v="E06000011"/>
    <s v="UA"/>
    <x v="6"/>
    <x v="10"/>
    <x v="115"/>
    <n v="1627"/>
    <n v="1616"/>
    <n v="-6.7609096496619543E-3"/>
    <n v="1618"/>
    <n v="1.2376237623762376E-3"/>
    <n v="1754"/>
    <n v="8.4054388133498151E-2"/>
    <n v="1813"/>
    <n v="3.3637400228050174E-2"/>
    <n v="1840"/>
    <n v="1.4892443463872035E-2"/>
    <n v="1806"/>
    <n v="-1.8478260869565218E-2"/>
    <n v="1834"/>
    <n v="1.5503875968992248E-2"/>
    <n v="1809"/>
    <n v="-1.3631406761177753E-2"/>
    <n v="1.3806894284547988E-2"/>
    <n v="9.3623460390724732E-4"/>
    <n v="-1.2870659680640741E-2"/>
    <n v="182"/>
  </r>
  <r>
    <s v="E07000193"/>
    <s v="District"/>
    <x v="8"/>
    <x v="26"/>
    <x v="116"/>
    <n v="172"/>
    <n v="172"/>
    <n v="0"/>
    <n v="169"/>
    <n v="-1.7441860465116279E-2"/>
    <n v="191"/>
    <n v="0.13017751479289941"/>
    <n v="204"/>
    <n v="6.8062827225130892E-2"/>
    <n v="204"/>
    <n v="0"/>
    <n v="203"/>
    <n v="-4.9019607843137254E-3"/>
    <n v="228"/>
    <n v="0.12315270935960591"/>
    <n v="238"/>
    <n v="4.3859649122807015E-2"/>
    <n v="4.2863609906376651E-2"/>
    <n v="8.3506179241206457E-2"/>
    <n v="4.0642569334829806E-2"/>
    <n v="66"/>
  </r>
  <r>
    <s v="E10000011"/>
    <s v="County"/>
    <x v="1"/>
    <x v="37"/>
    <x v="117"/>
    <n v="4771"/>
    <n v="4689"/>
    <n v="-1.7187172500523998E-2"/>
    <n v="4547"/>
    <n v="-3.0283642567711665E-2"/>
    <n v="4479"/>
    <n v="-1.4954915328788213E-2"/>
    <n v="4311"/>
    <n v="-3.7508372404554589E-2"/>
    <n v="4225"/>
    <n v="-1.994896775690095E-2"/>
    <n v="4179"/>
    <n v="-1.0887573964497041E-2"/>
    <n v="4173"/>
    <n v="-1.4357501794687725E-3"/>
    <n v="4062"/>
    <n v="-2.6599568655643422E-2"/>
    <n v="-1.985074541976108E-2"/>
    <n v="-1.4017659417556097E-2"/>
    <n v="5.8330860022049822E-3"/>
    <n v="-709"/>
  </r>
  <r>
    <s v="E07000061"/>
    <s v="District"/>
    <x v="1"/>
    <x v="37"/>
    <x v="118"/>
    <n v="1112"/>
    <n v="1101"/>
    <n v="-9.892086330935251E-3"/>
    <n v="1123"/>
    <n v="1.9981834695731154E-2"/>
    <n v="1099"/>
    <n v="-2.1371326803205699E-2"/>
    <n v="1100"/>
    <n v="9.099181073703367E-4"/>
    <n v="1029"/>
    <n v="-6.4545454545454545E-2"/>
    <n v="966"/>
    <n v="-6.1224489795918366E-2"/>
    <n v="953"/>
    <n v="-1.3457556935817806E-2"/>
    <n v="953"/>
    <n v="0"/>
    <n v="-1.8699895201028771E-2"/>
    <n v="-6.728778467908903E-3"/>
    <n v="1.1971116733119867E-2"/>
    <n v="-159"/>
  </r>
  <r>
    <s v="E07000086"/>
    <s v="District"/>
    <x v="1"/>
    <x v="13"/>
    <x v="119"/>
    <n v="219"/>
    <n v="222"/>
    <n v="1.3698630136986301E-2"/>
    <n v="219"/>
    <n v="-1.3513513513513514E-2"/>
    <n v="209"/>
    <n v="-4.5662100456621002E-2"/>
    <n v="176"/>
    <n v="-0.15789473684210525"/>
    <n v="195"/>
    <n v="0.10795454545454546"/>
    <n v="207"/>
    <n v="6.1538461538461542E-2"/>
    <n v="181"/>
    <n v="-0.12560386473429952"/>
    <n v="177"/>
    <n v="-2.2099447513812154E-2"/>
    <n v="-2.269775324129477E-2"/>
    <n v="-7.3851656124055837E-2"/>
    <n v="-5.1153902882761067E-2"/>
    <n v="-42"/>
  </r>
  <r>
    <s v="E07000030"/>
    <s v="District"/>
    <x v="2"/>
    <x v="2"/>
    <x v="120"/>
    <n v="1367"/>
    <n v="1392"/>
    <n v="1.8288222384784197E-2"/>
    <n v="1357"/>
    <n v="-2.5143678160919541E-2"/>
    <n v="1390"/>
    <n v="2.4318349299926309E-2"/>
    <n v="1360"/>
    <n v="-2.1582733812949641E-2"/>
    <n v="1379"/>
    <n v="1.3970588235294118E-2"/>
    <n v="1376"/>
    <n v="-2.1754894851341551E-3"/>
    <n v="1380"/>
    <n v="2.9069767441860465E-3"/>
    <n v="1357"/>
    <n v="-1.6666666666666666E-2"/>
    <n v="-7.6055393268491646E-4"/>
    <n v="-6.87984496124031E-3"/>
    <n v="-6.1192910285553931E-3"/>
    <n v="-10"/>
  </r>
  <r>
    <m/>
    <m/>
    <x v="0"/>
    <x v="4"/>
    <x v="121"/>
    <n v="4589"/>
    <n v="4691"/>
    <n v="2.2227064719982568E-2"/>
    <n v="5802"/>
    <n v="0.2368364954167555"/>
    <n v="4310"/>
    <n v="-0.25715270596346085"/>
    <n v="2317"/>
    <n v="-0.46241299303944317"/>
    <n v="2279"/>
    <n v="-1.6400517911091931E-2"/>
    <n v="2320"/>
    <n v="1.7990346643264588E-2"/>
    <n v="2320"/>
    <n v="0"/>
    <n v="2016"/>
    <n v="-0.1310344827586207"/>
    <n v="-7.3743349111576748E-2"/>
    <n v="-6.5517241379310351E-2"/>
    <n v="8.2261077322663967E-3"/>
    <n v="-2573"/>
  </r>
  <r>
    <s v="E07000207"/>
    <s v="District"/>
    <x v="1"/>
    <x v="38"/>
    <x v="122"/>
    <n v="578"/>
    <n v="585"/>
    <n v="1.2110726643598616E-2"/>
    <n v="554"/>
    <n v="-5.2991452991452991E-2"/>
    <n v="460"/>
    <n v="-0.16967509025270758"/>
    <n v="403"/>
    <n v="-0.12391304347826088"/>
    <n v="369"/>
    <n v="-8.4367245657568243E-2"/>
    <n v="352"/>
    <n v="-4.6070460704607047E-2"/>
    <n v="316"/>
    <n v="-0.10227272727272728"/>
    <n v="307"/>
    <n v="-2.8481012658227847E-2"/>
    <n v="-7.4457538296494166E-2"/>
    <n v="-6.5376869965477563E-2"/>
    <n v="9.0806683310166031E-3"/>
    <n v="-271"/>
  </r>
  <r>
    <s v="E09000010"/>
    <s v="London Borough"/>
    <x v="5"/>
    <x v="10"/>
    <x v="123"/>
    <n v="1131"/>
    <n v="1120"/>
    <n v="-9.7259062776304164E-3"/>
    <n v="1016"/>
    <n v="-9.285714285714286E-2"/>
    <n v="1010"/>
    <n v="-5.905511811023622E-3"/>
    <n v="1149"/>
    <n v="0.13762376237623763"/>
    <n v="1207"/>
    <n v="5.0478677110530897E-2"/>
    <n v="1200"/>
    <n v="-5.7995028997514502E-3"/>
    <n v="1291"/>
    <n v="7.5833333333333336E-2"/>
    <n v="1065"/>
    <n v="-0.17505809450038728"/>
    <n v="-3.1762981907292216E-3"/>
    <n v="-4.9612380583526974E-2"/>
    <n v="-4.6436082392797756E-2"/>
    <n v="-66"/>
  </r>
  <r>
    <s v="E92000001"/>
    <s v="Country"/>
    <x v="11"/>
    <x v="39"/>
    <x v="124"/>
    <n v="246026"/>
    <n v="247393"/>
    <n v="5.5563233154219474E-3"/>
    <n v="260403"/>
    <n v="5.2588391749160246E-2"/>
    <n v="254981"/>
    <n v="-2.0821572716136143E-2"/>
    <n v="251518"/>
    <n v="-1.358140410461956E-2"/>
    <n v="245324"/>
    <n v="-2.4626468085783126E-2"/>
    <n v="246540"/>
    <n v="4.9567103096313445E-3"/>
    <n v="248747"/>
    <n v="8.9518942159487313E-3"/>
    <n v="251654"/>
    <n v="1.1686573104399248E-2"/>
    <n v="3.0888059735028365E-3"/>
    <n v="1.0319233660173989E-2"/>
    <n v="7.2304276866711524E-3"/>
    <n v="5628"/>
  </r>
  <r>
    <s v="E07000072"/>
    <s v="District"/>
    <x v="4"/>
    <x v="12"/>
    <x v="125"/>
    <n v="273"/>
    <n v="266"/>
    <n v="-2.564102564102564E-2"/>
    <n v="270"/>
    <n v="1.5037593984962405E-2"/>
    <n v="294"/>
    <n v="8.8888888888888892E-2"/>
    <n v="338"/>
    <n v="0.14965986394557823"/>
    <n v="363"/>
    <n v="7.3964497041420121E-2"/>
    <n v="359"/>
    <n v="-1.1019283746556474E-2"/>
    <n v="383"/>
    <n v="6.6852367688022288E-2"/>
    <n v="412"/>
    <n v="7.5718015665796348E-2"/>
    <n v="5.4182614728385765E-2"/>
    <n v="7.1285191676909318E-2"/>
    <n v="1.7102576948523553E-2"/>
    <n v="139"/>
  </r>
  <r>
    <s v="E07000208"/>
    <s v="District"/>
    <x v="1"/>
    <x v="38"/>
    <x v="126"/>
    <n v="121"/>
    <n v="141"/>
    <n v="0.16528925619834711"/>
    <n v="136"/>
    <n v="-3.5460992907801421E-2"/>
    <n v="2"/>
    <n v="-0.98529411764705888"/>
    <n v="1"/>
    <n v="-0.5"/>
    <n v="10"/>
    <n v="9"/>
    <n v="4"/>
    <n v="-0.6"/>
    <n v="7"/>
    <n v="0.75"/>
    <n v="11"/>
    <n v="0.5714285714285714"/>
    <n v="1.0457453396340073"/>
    <n v="0.6607142857142857"/>
    <n v="-0.38503105391972159"/>
    <n v="-110"/>
  </r>
  <r>
    <s v="E07000036"/>
    <s v="District"/>
    <x v="3"/>
    <x v="3"/>
    <x v="127"/>
    <n v="74"/>
    <n v="71"/>
    <n v="-4.0540540540540543E-2"/>
    <n v="103"/>
    <n v="0.45070422535211269"/>
    <n v="84"/>
    <n v="-0.18446601941747573"/>
    <n v="89"/>
    <n v="5.9523809523809521E-2"/>
    <n v="98"/>
    <n v="0.10112359550561797"/>
    <n v="90"/>
    <n v="-8.1632653061224483E-2"/>
    <n v="97"/>
    <n v="7.7777777777777779E-2"/>
    <n v="109"/>
    <n v="0.12371134020618557"/>
    <n v="6.3275191918282847E-2"/>
    <n v="0.10074455899198168"/>
    <n v="3.7469367073698828E-2"/>
    <n v="35"/>
  </r>
  <r>
    <s v="E10000012"/>
    <s v="County"/>
    <x v="4"/>
    <x v="12"/>
    <x v="128"/>
    <n v="4633"/>
    <n v="4641"/>
    <n v="1.7267429311461256E-3"/>
    <n v="4569"/>
    <n v="-1.5513897866839044E-2"/>
    <n v="4394"/>
    <n v="-3.8301597723790763E-2"/>
    <n v="4248"/>
    <n v="-3.3227127901684111E-2"/>
    <n v="4227"/>
    <n v="-4.9435028248587575E-3"/>
    <n v="4125"/>
    <n v="-2.4130589070262599E-2"/>
    <n v="4132"/>
    <n v="1.696969696969697E-3"/>
    <n v="4449"/>
    <n v="7.6718296224588575E-2"/>
    <n v="-4.4968383168413582E-3"/>
    <n v="3.9207632960779136E-2"/>
    <n v="4.3704471277620491E-2"/>
    <n v="-184"/>
  </r>
  <r>
    <s v="E07000041"/>
    <s v="District"/>
    <x v="7"/>
    <x v="34"/>
    <x v="129"/>
    <n v="465"/>
    <n v="483"/>
    <n v="3.870967741935484E-2"/>
    <n v="477"/>
    <n v="-1.2422360248447204E-2"/>
    <n v="466"/>
    <n v="-2.3060796645702306E-2"/>
    <n v="454"/>
    <n v="-2.575107296137339E-2"/>
    <n v="469"/>
    <n v="3.3039647577092511E-2"/>
    <n v="503"/>
    <n v="7.2494669509594878E-2"/>
    <n v="530"/>
    <n v="5.3677932405566599E-2"/>
    <n v="581"/>
    <n v="9.6226415094339629E-2"/>
    <n v="2.9114264018803196E-2"/>
    <n v="7.495217374995311E-2"/>
    <n v="4.5837909731149915E-2"/>
    <n v="116"/>
  </r>
  <r>
    <m/>
    <m/>
    <x v="0"/>
    <x v="4"/>
    <x v="130"/>
    <n v="614"/>
    <n v="648"/>
    <n v="5.5374592833876218E-2"/>
    <n v="638"/>
    <n v="-1.5432098765432098E-2"/>
    <n v="549"/>
    <n v="-0.13949843260188088"/>
    <n v="449"/>
    <n v="-0.18214936247723132"/>
    <n v="440"/>
    <n v="-2.0044543429844099E-2"/>
    <n v="234"/>
    <n v="-0.4681818181818182"/>
    <n v="78"/>
    <n v="-0.66666666666666663"/>
    <n v="82"/>
    <n v="5.128205128205128E-2"/>
    <n v="-0.17316453475086821"/>
    <n v="-0.30769230769230765"/>
    <n v="-0.13452777294143944"/>
    <n v="-532"/>
  </r>
  <r>
    <s v="E07000087"/>
    <s v="District"/>
    <x v="1"/>
    <x v="13"/>
    <x v="131"/>
    <n v="303"/>
    <n v="293"/>
    <n v="-3.3003300330033E-2"/>
    <n v="294"/>
    <n v="3.4129692832764505E-3"/>
    <n v="286"/>
    <n v="-2.7210884353741496E-2"/>
    <n v="283"/>
    <n v="-1.048951048951049E-2"/>
    <n v="277"/>
    <n v="-2.1201413427561839E-2"/>
    <n v="276"/>
    <n v="-3.6101083032490976E-3"/>
    <n v="303"/>
    <n v="9.7826086956521743E-2"/>
    <n v="316"/>
    <n v="4.2904290429042903E-2"/>
    <n v="6.0785162205931479E-3"/>
    <n v="7.0365188692782327E-2"/>
    <n v="6.428667247218918E-2"/>
    <n v="13"/>
  </r>
  <r>
    <s v="E07000010"/>
    <s v="District"/>
    <x v="4"/>
    <x v="25"/>
    <x v="132"/>
    <n v="115"/>
    <n v="100"/>
    <n v="-0.13043478260869565"/>
    <n v="92"/>
    <n v="-0.08"/>
    <n v="77"/>
    <n v="-0.16304347826086957"/>
    <n v="70"/>
    <n v="-9.0909090909090912E-2"/>
    <n v="69"/>
    <n v="-1.4285714285714285E-2"/>
    <n v="87"/>
    <n v="0.2608695652173913"/>
    <n v="112"/>
    <n v="0.28735632183908044"/>
    <n v="126"/>
    <n v="0.125"/>
    <n v="2.431910262401267E-2"/>
    <n v="0.20617816091954022"/>
    <n v="0.18185905829552756"/>
    <n v="11"/>
  </r>
  <r>
    <m/>
    <m/>
    <x v="0"/>
    <x v="4"/>
    <x v="133"/>
    <n v="3748"/>
    <n v="4051"/>
    <n v="8.084311632870865E-2"/>
    <n v="3958"/>
    <n v="-2.2957294495186374E-2"/>
    <n v="4101"/>
    <n v="3.6129358261748359E-2"/>
    <n v="2098"/>
    <n v="-0.48841745915630336"/>
    <n v="2201"/>
    <n v="4.9094375595805533E-2"/>
    <n v="2236"/>
    <n v="1.5901862789641071E-2"/>
    <n v="2290"/>
    <n v="2.4150268336314847E-2"/>
    <n v="2367"/>
    <n v="3.3624454148471615E-2"/>
    <n v="-3.3953914773849965E-2"/>
    <n v="2.8887361242393231E-2"/>
    <n v="6.2841276016243203E-2"/>
    <n v="-1381"/>
  </r>
  <r>
    <m/>
    <s v="UA"/>
    <x v="9"/>
    <x v="20"/>
    <x v="134"/>
    <m/>
    <m/>
    <m/>
    <m/>
    <m/>
    <m/>
    <m/>
    <m/>
    <m/>
    <m/>
    <m/>
    <n v="272"/>
    <m/>
    <n v="278"/>
    <n v="2.2058823529411766E-2"/>
    <n v="257"/>
    <n v="-7.5539568345323743E-2"/>
    <n v="-2.6740372407955987E-2"/>
    <n v="-2.6740372407955987E-2"/>
    <n v="0"/>
    <n v="257"/>
  </r>
  <r>
    <s v="E07000112"/>
    <s v="District"/>
    <x v="1"/>
    <x v="7"/>
    <x v="135"/>
    <n v="906"/>
    <n v="928"/>
    <n v="2.4282560706401765E-2"/>
    <n v="971"/>
    <n v="4.6336206896551727E-2"/>
    <n v="1028"/>
    <n v="5.8702368692070031E-2"/>
    <n v="1041"/>
    <n v="1.264591439688716E-2"/>
    <n v="1032"/>
    <n v="-8.6455331412103754E-3"/>
    <n v="1163"/>
    <n v="0.12693798449612403"/>
    <n v="1072"/>
    <n v="-7.8245915735167676E-2"/>
    <n v="1072"/>
    <n v="0"/>
    <n v="2.2751698288957085E-2"/>
    <n v="-3.9122957867583838E-2"/>
    <n v="-6.1874656156540919E-2"/>
    <n v="166"/>
  </r>
  <r>
    <s v="E07000201"/>
    <s v="District"/>
    <x v="4"/>
    <x v="9"/>
    <x v="136"/>
    <n v="184"/>
    <n v="182"/>
    <n v="-1.0869565217391304E-2"/>
    <n v="184"/>
    <n v="1.098901098901099E-2"/>
    <n v="185"/>
    <n v="5.434782608695652E-3"/>
    <n v="185"/>
    <n v="0"/>
    <n v="199"/>
    <n v="7.567567567567568E-2"/>
    <n v="213"/>
    <n v="7.0351758793969849E-2"/>
    <n v="210"/>
    <n v="-1.4084507042253521E-2"/>
    <n v="213"/>
    <n v="1.4285714285714285E-2"/>
    <n v="1.8972858761677706E-2"/>
    <n v="1.0060362173038191E-4"/>
    <n v="-1.8872255139947322E-2"/>
    <n v="29"/>
  </r>
  <r>
    <s v="E07000080"/>
    <s v="District"/>
    <x v="7"/>
    <x v="27"/>
    <x v="137"/>
    <n v="287"/>
    <n v="306"/>
    <n v="6.6202090592334492E-2"/>
    <n v="313"/>
    <n v="2.2875816993464051E-2"/>
    <n v="293"/>
    <n v="-6.3897763578274758E-2"/>
    <n v="277"/>
    <n v="-5.4607508532423209E-2"/>
    <n v="271"/>
    <n v="-2.1660649819494584E-2"/>
    <n v="290"/>
    <n v="7.0110701107011064E-2"/>
    <n v="267"/>
    <n v="-7.9310344827586213E-2"/>
    <n v="295"/>
    <n v="0.10486891385767791"/>
    <n v="5.572656974088595E-3"/>
    <n v="1.2779284515045848E-2"/>
    <n v="7.2066275409572531E-3"/>
    <n v="8"/>
  </r>
  <r>
    <s v="E07000119"/>
    <s v="District"/>
    <x v="2"/>
    <x v="29"/>
    <x v="138"/>
    <n v="583"/>
    <n v="603"/>
    <n v="3.430531732418525E-2"/>
    <n v="612"/>
    <n v="1.4925373134328358E-2"/>
    <n v="661"/>
    <n v="8.0065359477124176E-2"/>
    <n v="652"/>
    <n v="-1.3615733736762481E-2"/>
    <n v="642"/>
    <n v="-1.5337423312883436E-2"/>
    <n v="604"/>
    <n v="-5.9190031152647975E-2"/>
    <n v="574"/>
    <n v="-4.9668874172185427E-2"/>
    <n v="539"/>
    <n v="-6.097560975609756E-2"/>
    <n v="-8.6864527743673852E-3"/>
    <n v="-5.5322241964141497E-2"/>
    <n v="-4.663578918977411E-2"/>
    <n v="-44"/>
  </r>
  <r>
    <s v="E08000037"/>
    <s v="District"/>
    <x v="10"/>
    <x v="40"/>
    <x v="139"/>
    <n v="0"/>
    <n v="474"/>
    <e v="#DIV/0!"/>
    <n v="605"/>
    <n v="0.27637130801687765"/>
    <n v="414"/>
    <n v="-0.31570247933884299"/>
    <n v="442"/>
    <n v="6.7632850241545889E-2"/>
    <n v="424"/>
    <n v="-4.072398190045249E-2"/>
    <n v="452"/>
    <n v="6.6037735849056603E-2"/>
    <n v="408"/>
    <n v="-9.7345132743362831E-2"/>
    <n v="435"/>
    <n v="6.6176470588235295E-2"/>
    <n v="3.2066815304367322E-3"/>
    <n v="-1.5584331077563768E-2"/>
    <n v="-1.87910126080005E-2"/>
    <n v="435"/>
  </r>
  <r>
    <s v="E07000173"/>
    <s v="District"/>
    <x v="3"/>
    <x v="6"/>
    <x v="140"/>
    <n v="127"/>
    <n v="118"/>
    <n v="-7.0866141732283464E-2"/>
    <n v="108"/>
    <n v="-8.4745762711864403E-2"/>
    <n v="224"/>
    <n v="1.0740740740740742"/>
    <n v="199"/>
    <n v="-0.11160714285714286"/>
    <n v="192"/>
    <n v="-3.5175879396984924E-2"/>
    <n v="166"/>
    <n v="-0.13541666666666666"/>
    <n v="142"/>
    <n v="-0.14457831325301204"/>
    <n v="146"/>
    <n v="2.8169014084507043E-2"/>
    <n v="6.4981647692578345E-2"/>
    <n v="-5.8204649584252498E-2"/>
    <n v="-0.12318629727683084"/>
    <n v="19"/>
  </r>
  <r>
    <m/>
    <m/>
    <x v="0"/>
    <x v="35"/>
    <x v="141"/>
    <n v="1292"/>
    <n v="1408"/>
    <n v="8.9783281733746126E-2"/>
    <n v="1528"/>
    <n v="8.5227272727272721E-2"/>
    <n v="905"/>
    <n v="-0.40772251308900526"/>
    <n v="823"/>
    <n v="-9.0607734806629828E-2"/>
    <n v="474"/>
    <n v="-0.42405832320777642"/>
    <n v="479"/>
    <n v="1.0548523206751054E-2"/>
    <n v="473"/>
    <n v="-1.2526096033402923E-2"/>
    <n v="597"/>
    <n v="0.26215644820295986"/>
    <n v="-6.0899892658260589E-2"/>
    <n v="0.12481517608477846"/>
    <n v="0.18571506874303906"/>
    <n v="-695"/>
  </r>
  <r>
    <s v="E07000081"/>
    <s v="District"/>
    <x v="7"/>
    <x v="27"/>
    <x v="142"/>
    <n v="161"/>
    <n v="152"/>
    <n v="-5.5900621118012424E-2"/>
    <n v="159"/>
    <n v="4.6052631578947366E-2"/>
    <n v="137"/>
    <n v="-0.13836477987421383"/>
    <n v="131"/>
    <n v="-4.3795620437956206E-2"/>
    <n v="153"/>
    <n v="0.16793893129770993"/>
    <n v="125"/>
    <n v="-0.18300653594771241"/>
    <n v="124"/>
    <n v="-8.0000000000000002E-3"/>
    <n v="120"/>
    <n v="-3.2258064516129031E-2"/>
    <n v="-3.0916757377170825E-2"/>
    <n v="-2.0129032258064516E-2"/>
    <n v="1.078772511910631E-2"/>
    <n v="-41"/>
  </r>
  <r>
    <s v="E10000013"/>
    <s v="County"/>
    <x v="7"/>
    <x v="27"/>
    <x v="143"/>
    <n v="3368"/>
    <n v="3428"/>
    <n v="1.7814726840855107E-2"/>
    <n v="3486"/>
    <n v="1.6919486581096849E-2"/>
    <n v="3407"/>
    <n v="-2.2662076878944348E-2"/>
    <n v="3349"/>
    <n v="-1.7023774581743468E-2"/>
    <n v="3536"/>
    <n v="5.5837563451776651E-2"/>
    <n v="3553"/>
    <n v="4.807692307692308E-3"/>
    <n v="3700"/>
    <n v="4.137348719392063E-2"/>
    <n v="3732"/>
    <n v="8.6486486486486488E-3"/>
    <n v="1.3214469195412797E-2"/>
    <n v="2.501106792128464E-2"/>
    <n v="1.1796598725871844E-2"/>
    <n v="364"/>
  </r>
  <r>
    <s v="E07000088"/>
    <s v="District"/>
    <x v="1"/>
    <x v="13"/>
    <x v="144"/>
    <n v="248"/>
    <n v="239"/>
    <n v="-3.6290322580645164E-2"/>
    <n v="242"/>
    <n v="1.2552301255230125E-2"/>
    <n v="228"/>
    <n v="-5.7851239669421489E-2"/>
    <n v="236"/>
    <n v="3.5087719298245612E-2"/>
    <n v="225"/>
    <n v="-4.6610169491525424E-2"/>
    <n v="232"/>
    <n v="3.111111111111111E-2"/>
    <n v="251"/>
    <n v="8.1896551724137928E-2"/>
    <n v="242"/>
    <n v="-3.5856573705179286E-2"/>
    <n v="-1.9950777572558236E-3"/>
    <n v="2.3019989009479321E-2"/>
    <n v="2.5015066766735143E-2"/>
    <n v="-6"/>
  </r>
  <r>
    <s v="E07000109"/>
    <s v="District"/>
    <x v="1"/>
    <x v="7"/>
    <x v="145"/>
    <n v="99"/>
    <n v="95"/>
    <n v="-4.0404040404040407E-2"/>
    <n v="119"/>
    <n v="0.25263157894736843"/>
    <n v="117"/>
    <n v="-1.680672268907563E-2"/>
    <n v="66"/>
    <n v="-0.4358974358974359"/>
    <n v="84"/>
    <n v="0.27272727272727271"/>
    <n v="77"/>
    <n v="-8.3333333333333329E-2"/>
    <n v="85"/>
    <n v="0.1038961038961039"/>
    <n v="66"/>
    <n v="-0.22352941176470589"/>
    <n v="-2.1339498564730768E-2"/>
    <n v="-5.9816653934300995E-2"/>
    <n v="-3.8477155369570228E-2"/>
    <n v="-33"/>
  </r>
  <r>
    <s v="E07000145"/>
    <s v="District"/>
    <x v="4"/>
    <x v="41"/>
    <x v="146"/>
    <n v="2566"/>
    <n v="2527"/>
    <n v="-1.5198752922837101E-2"/>
    <n v="2543"/>
    <n v="6.331618519984171E-3"/>
    <n v="2471"/>
    <n v="-2.8313016122689737E-2"/>
    <n v="2432"/>
    <n v="-1.5783083771752329E-2"/>
    <n v="2388"/>
    <n v="-1.8092105263157895E-2"/>
    <n v="2417"/>
    <n v="1.2144053601340033E-2"/>
    <n v="2351"/>
    <n v="-2.7306578402978898E-2"/>
    <n v="2295"/>
    <n v="-2.3819651212250107E-2"/>
    <n v="-1.3754689446792732E-2"/>
    <n v="-2.5563114807614501E-2"/>
    <n v="-1.1808425360821769E-2"/>
    <n v="-271"/>
  </r>
  <r>
    <s v="E11000001"/>
    <s v="County"/>
    <x v="2"/>
    <x v="42"/>
    <x v="147"/>
    <n v="3278"/>
    <n v="4618"/>
    <n v="0.40878584502745574"/>
    <n v="10012"/>
    <n v="1.1680381117366825"/>
    <n v="10498"/>
    <n v="4.8541749900119856E-2"/>
    <n v="10386"/>
    <n v="-1.0668698799771385E-2"/>
    <n v="9850"/>
    <n v="-5.1607933756980549E-2"/>
    <n v="9753"/>
    <n v="-9.8477157360406086E-3"/>
    <n v="9777"/>
    <n v="2.4607812980621349E-3"/>
    <n v="10617"/>
    <n v="8.5915925130408105E-2"/>
    <n v="0.20520225809999199"/>
    <n v="4.4188353214235122E-2"/>
    <n v="-0.16101390488575687"/>
    <n v="7339"/>
  </r>
  <r>
    <s v="E09000011"/>
    <s v="London Borough"/>
    <x v="5"/>
    <x v="10"/>
    <x v="148"/>
    <n v="868"/>
    <n v="841"/>
    <n v="-3.1105990783410139E-2"/>
    <n v="874"/>
    <n v="3.9239001189060645E-2"/>
    <n v="700"/>
    <n v="-0.19908466819221968"/>
    <n v="573"/>
    <n v="-0.18142857142857144"/>
    <n v="461"/>
    <n v="-0.19546247818499127"/>
    <n v="431"/>
    <n v="-6.5075921908893705E-2"/>
    <n v="427"/>
    <n v="-9.2807424593967514E-3"/>
    <n v="291"/>
    <n v="-0.31850117096018737"/>
    <n v="-0.1200875678410762"/>
    <n v="-0.16389095670979206"/>
    <n v="-4.3803388868715862E-2"/>
    <n v="-577"/>
  </r>
  <r>
    <s v="E07000209"/>
    <s v="District"/>
    <x v="1"/>
    <x v="38"/>
    <x v="149"/>
    <n v="288"/>
    <n v="305"/>
    <n v="5.9027777777777776E-2"/>
    <n v="334"/>
    <n v="9.5081967213114751E-2"/>
    <n v="414"/>
    <n v="0.23952095808383234"/>
    <n v="334"/>
    <n v="-0.19323671497584541"/>
    <n v="341"/>
    <n v="2.0958083832335328E-2"/>
    <n v="331"/>
    <n v="-2.932551319648094E-2"/>
    <n v="348"/>
    <n v="5.1359516616314202E-2"/>
    <n v="368"/>
    <n v="5.7471264367816091E-2"/>
    <n v="3.7607167464858017E-2"/>
    <n v="5.4415390492065147E-2"/>
    <n v="1.680822302720713E-2"/>
    <n v="80"/>
  </r>
  <r>
    <m/>
    <s v="UA"/>
    <x v="9"/>
    <x v="21"/>
    <x v="150"/>
    <m/>
    <m/>
    <m/>
    <m/>
    <m/>
    <m/>
    <m/>
    <m/>
    <m/>
    <m/>
    <m/>
    <n v="5626"/>
    <m/>
    <n v="4570"/>
    <n v="-0.18769996445076431"/>
    <n v="4815"/>
    <n v="5.3610503282275714E-2"/>
    <n v="-6.7044730584244303E-2"/>
    <n v="-6.7044730584244303E-2"/>
    <n v="0"/>
    <n v="4815"/>
  </r>
  <r>
    <s v="E09000012"/>
    <s v="London Borough"/>
    <x v="5"/>
    <x v="10"/>
    <x v="151"/>
    <n v="98"/>
    <n v="82"/>
    <n v="-0.16326530612244897"/>
    <n v="1270"/>
    <n v="14.487804878048781"/>
    <n v="919"/>
    <n v="-0.27637795275590549"/>
    <n v="1055"/>
    <n v="0.14798694232861806"/>
    <n v="1012"/>
    <n v="-4.0758293838862557E-2"/>
    <n v="1063"/>
    <n v="5.0395256916996048E-2"/>
    <n v="809"/>
    <n v="-0.23894637817497649"/>
    <n v="734"/>
    <n v="-9.270704573547589E-2"/>
    <n v="1.7342665125833405"/>
    <n v="-0.16582671195522619"/>
    <n v="-1.9000932245385667"/>
    <n v="636"/>
  </r>
  <r>
    <s v="E06000006"/>
    <s v="UA"/>
    <x v="2"/>
    <x v="10"/>
    <x v="152"/>
    <n v="32"/>
    <n v="57"/>
    <n v="0.78125"/>
    <n v="80"/>
    <n v="0.40350877192982454"/>
    <n v="79"/>
    <n v="-1.2500000000000001E-2"/>
    <n v="62"/>
    <n v="-0.21518987341772153"/>
    <n v="57"/>
    <n v="-8.0645161290322578E-2"/>
    <n v="56"/>
    <n v="-1.7543859649122806E-2"/>
    <n v="90"/>
    <n v="0.6071428571428571"/>
    <n v="89"/>
    <n v="-1.1111111111111112E-2"/>
    <n v="0.18186395295055047"/>
    <n v="0.29801587301587301"/>
    <n v="0.11615192006532254"/>
    <n v="57"/>
  </r>
  <r>
    <s v="E07000164"/>
    <s v="District"/>
    <x v="6"/>
    <x v="31"/>
    <x v="153"/>
    <n v="409"/>
    <n v="399"/>
    <n v="-2.4449877750611249E-2"/>
    <n v="399"/>
    <n v="0"/>
    <n v="434"/>
    <n v="8.771929824561403E-2"/>
    <n v="413"/>
    <n v="-4.8387096774193547E-2"/>
    <n v="410"/>
    <n v="-7.2639225181598066E-3"/>
    <n v="413"/>
    <n v="7.3170731707317077E-3"/>
    <n v="464"/>
    <n v="0.12348668280871671"/>
    <n v="509"/>
    <n v="9.6982758620689655E-2"/>
    <n v="2.9425614475348437E-2"/>
    <n v="0.11023472071470318"/>
    <n v="8.080910623935475E-2"/>
    <n v="100"/>
  </r>
  <r>
    <s v="E09000013"/>
    <s v="London Borough"/>
    <x v="5"/>
    <x v="10"/>
    <x v="154"/>
    <n v="1877"/>
    <n v="1951"/>
    <n v="3.9424613745338309E-2"/>
    <n v="2192"/>
    <n v="0.12352639671963096"/>
    <n v="1887"/>
    <n v="-0.13914233576642335"/>
    <n v="1995"/>
    <n v="5.7233704292527825E-2"/>
    <n v="2110"/>
    <n v="5.764411027568922E-2"/>
    <n v="2246"/>
    <n v="6.4454976303317535E-2"/>
    <n v="2448"/>
    <n v="8.9937666963490648E-2"/>
    <n v="2110"/>
    <n v="-0.13807189542483661"/>
    <n v="1.9375904638591818E-2"/>
    <n v="-2.4067114230672981E-2"/>
    <n v="-4.3443018869264799E-2"/>
    <n v="233"/>
  </r>
  <r>
    <s v="E10000014"/>
    <s v="County"/>
    <x v="1"/>
    <x v="13"/>
    <x v="155"/>
    <n v="4766"/>
    <n v="4671"/>
    <n v="-1.9932857742341586E-2"/>
    <n v="4672"/>
    <n v="2.1408691928923143E-4"/>
    <n v="4663"/>
    <n v="-1.9263698630136985E-3"/>
    <n v="4418"/>
    <n v="-5.254128243619987E-2"/>
    <n v="4305"/>
    <n v="-2.5577184246265278E-2"/>
    <n v="4219"/>
    <n v="-1.9976771196283393E-2"/>
    <n v="4284"/>
    <n v="1.5406494429959706E-2"/>
    <n v="4447"/>
    <n v="3.8048552754435104E-2"/>
    <n v="-8.2856664225524727E-3"/>
    <n v="2.6727523592197405E-2"/>
    <n v="3.5013190014749881E-2"/>
    <n v="-319"/>
  </r>
  <r>
    <s v="E07000131"/>
    <s v="District"/>
    <x v="3"/>
    <x v="15"/>
    <x v="156"/>
    <n v="181"/>
    <n v="173"/>
    <n v="-4.4198895027624308E-2"/>
    <n v="175"/>
    <n v="1.1560693641618497E-2"/>
    <n v="164"/>
    <n v="-6.2857142857142861E-2"/>
    <n v="169"/>
    <n v="3.048780487804878E-2"/>
    <n v="183"/>
    <n v="8.2840236686390539E-2"/>
    <n v="189"/>
    <n v="3.2786885245901641E-2"/>
    <n v="208"/>
    <n v="0.10052910052910052"/>
    <n v="176"/>
    <n v="-0.15384615384615385"/>
    <n v="-3.3718384373263022E-4"/>
    <n v="-2.6658526658526666E-2"/>
    <n v="-2.6321342814794035E-2"/>
    <n v="-5"/>
  </r>
  <r>
    <s v="E09000014"/>
    <s v="London Borough"/>
    <x v="5"/>
    <x v="10"/>
    <x v="157"/>
    <n v="446"/>
    <n v="515"/>
    <n v="0.1547085201793722"/>
    <n v="615"/>
    <n v="0.1941747572815534"/>
    <n v="530"/>
    <n v="-0.13821138211382114"/>
    <n v="826"/>
    <n v="0.55849056603773584"/>
    <n v="1"/>
    <n v="-0.99878934624697335"/>
    <n v="1"/>
    <n v="0"/>
    <n v="1"/>
    <n v="0"/>
    <n v="1"/>
    <n v="0"/>
    <n v="-4.5925376972426601E-2"/>
    <n v="0"/>
    <n v="4.5925376972426601E-2"/>
    <n v="-445"/>
  </r>
  <r>
    <s v="E07000073"/>
    <s v="District"/>
    <x v="4"/>
    <x v="12"/>
    <x v="158"/>
    <n v="79"/>
    <n v="75"/>
    <n v="-5.0632911392405063E-2"/>
    <n v="71"/>
    <n v="-5.3333333333333337E-2"/>
    <n v="70"/>
    <n v="-1.4084507042253521E-2"/>
    <n v="59"/>
    <n v="-0.15714285714285714"/>
    <n v="62"/>
    <n v="5.0847457627118647E-2"/>
    <n v="60"/>
    <n v="-3.2258064516129031E-2"/>
    <n v="70"/>
    <n v="0.16666666666666666"/>
    <n v="75"/>
    <n v="7.1428571428571425E-2"/>
    <n v="-2.3136222130776679E-3"/>
    <n v="0.11904761904761904"/>
    <n v="0.12136124126069671"/>
    <n v="-4"/>
  </r>
  <r>
    <s v="E07000165"/>
    <s v="District"/>
    <x v="6"/>
    <x v="31"/>
    <x v="159"/>
    <n v="697"/>
    <n v="686"/>
    <n v="-1.5781922525107604E-2"/>
    <n v="697"/>
    <n v="1.6034985422740525E-2"/>
    <n v="663"/>
    <n v="-4.878048780487805E-2"/>
    <n v="696"/>
    <n v="4.9773755656108594E-2"/>
    <n v="676"/>
    <n v="-2.8735632183908046E-2"/>
    <n v="694"/>
    <n v="2.6627218934911243E-2"/>
    <n v="708"/>
    <n v="2.0172910662824207E-2"/>
    <n v="742"/>
    <n v="4.8022598870056499E-2"/>
    <n v="8.4166783790934219E-3"/>
    <n v="3.409775476644035E-2"/>
    <n v="2.5681076387346929E-2"/>
    <n v="45"/>
  </r>
  <r>
    <s v="E09000015"/>
    <s v="London Borough"/>
    <x v="5"/>
    <x v="10"/>
    <x v="160"/>
    <n v="321"/>
    <n v="334"/>
    <n v="4.0498442367601244E-2"/>
    <n v="336"/>
    <n v="5.9880239520958087E-3"/>
    <n v="0"/>
    <n v="-1"/>
    <n v="47"/>
    <e v="#DIV/0!"/>
    <n v="2"/>
    <n v="-0.95744680851063835"/>
    <n v="460"/>
    <n v="229"/>
    <n v="769"/>
    <n v="0.67173913043478262"/>
    <n v="531"/>
    <n v="-0.30949284785435632"/>
    <n v="32.493040848627068"/>
    <n v="0.18112314129021315"/>
    <n v="-32.311917707336853"/>
    <n v="210"/>
  </r>
  <r>
    <s v="E07000089"/>
    <s v="District"/>
    <x v="1"/>
    <x v="13"/>
    <x v="161"/>
    <n v="123"/>
    <n v="115"/>
    <n v="-6.5040650406504072E-2"/>
    <n v="120"/>
    <n v="4.3478260869565216E-2"/>
    <n v="204"/>
    <n v="0.7"/>
    <n v="143"/>
    <n v="-0.29901960784313725"/>
    <n v="120"/>
    <n v="-0.16083916083916083"/>
    <n v="113"/>
    <n v="-5.8333333333333334E-2"/>
    <n v="102"/>
    <n v="-9.7345132743362831E-2"/>
    <n v="92"/>
    <n v="-9.8039215686274508E-2"/>
    <n v="-4.3923549977759636E-3"/>
    <n v="-9.7692174214818669E-2"/>
    <n v="-9.3299819217042709E-2"/>
    <n v="-31"/>
  </r>
  <r>
    <s v="E06000001"/>
    <s v="UA"/>
    <x v="10"/>
    <x v="10"/>
    <x v="162"/>
    <n v="246"/>
    <n v="269"/>
    <n v="9.3495934959349589E-2"/>
    <n v="292"/>
    <n v="8.5501858736059477E-2"/>
    <n v="309"/>
    <n v="5.8219178082191778E-2"/>
    <n v="338"/>
    <n v="9.3851132686084138E-2"/>
    <n v="302"/>
    <n v="-0.10650887573964497"/>
    <n v="367"/>
    <n v="0.21523178807947019"/>
    <n v="248"/>
    <n v="-0.3242506811989101"/>
    <n v="162"/>
    <n v="-0.34677419354838712"/>
    <n v="-2.8904232242973373E-2"/>
    <n v="-0.33551243737364861"/>
    <n v="-0.30660820513067522"/>
    <n v="-84"/>
  </r>
  <r>
    <s v="E07000062"/>
    <s v="District"/>
    <x v="1"/>
    <x v="37"/>
    <x v="163"/>
    <n v="827"/>
    <n v="755"/>
    <n v="-8.7061668681983076E-2"/>
    <n v="615"/>
    <n v="-0.18543046357615894"/>
    <n v="636"/>
    <n v="3.4146341463414637E-2"/>
    <n v="637"/>
    <n v="1.5723270440251573E-3"/>
    <n v="669"/>
    <n v="5.0235478806907381E-2"/>
    <n v="754"/>
    <n v="0.12705530642750373"/>
    <n v="841"/>
    <n v="0.11538461538461539"/>
    <n v="825"/>
    <n v="-1.9024970273483946E-2"/>
    <n v="4.6096208243550426E-3"/>
    <n v="4.8179822555565723E-2"/>
    <n v="4.3570201731210678E-2"/>
    <n v="-2"/>
  </r>
  <r>
    <s v="E07000090"/>
    <s v="District"/>
    <x v="1"/>
    <x v="13"/>
    <x v="164"/>
    <n v="482"/>
    <n v="484"/>
    <n v="4.1493775933609959E-3"/>
    <n v="474"/>
    <n v="-2.0661157024793389E-2"/>
    <n v="458"/>
    <n v="-3.3755274261603373E-2"/>
    <n v="451"/>
    <n v="-1.5283842794759825E-2"/>
    <n v="422"/>
    <n v="-6.4301552106430154E-2"/>
    <n v="332"/>
    <n v="-0.2132701421800948"/>
    <n v="318"/>
    <n v="-4.2168674698795178E-2"/>
    <n v="300"/>
    <n v="-5.6603773584905662E-2"/>
    <n v="-5.5236879882252662E-2"/>
    <n v="-4.938622414185042E-2"/>
    <n v="5.8506557404022427E-3"/>
    <n v="-182"/>
  </r>
  <r>
    <s v="E09000016"/>
    <s v="London Borough"/>
    <x v="5"/>
    <x v="10"/>
    <x v="165"/>
    <n v="365"/>
    <n v="334"/>
    <n v="-8.4931506849315067E-2"/>
    <n v="321"/>
    <n v="-3.8922155688622756E-2"/>
    <n v="269"/>
    <n v="-0.16199376947040497"/>
    <n v="201"/>
    <n v="-0.25278810408921931"/>
    <n v="203"/>
    <n v="9.9502487562189053E-3"/>
    <n v="176"/>
    <n v="-0.13300492610837439"/>
    <n v="171"/>
    <n v="-2.8409090909090908E-2"/>
    <n v="176"/>
    <n v="2.9239766081871343E-2"/>
    <n v="-8.2607442284617139E-2"/>
    <n v="4.1533758639021763E-4"/>
    <n v="8.3022779871007354E-2"/>
    <n v="-189"/>
  </r>
  <r>
    <s v="E06000019"/>
    <s v="UA"/>
    <x v="8"/>
    <x v="10"/>
    <x v="166"/>
    <n v="842"/>
    <n v="767"/>
    <n v="-8.907363420427554E-2"/>
    <n v="779"/>
    <n v="1.5645371577574969E-2"/>
    <n v="768"/>
    <n v="-1.4120667522464698E-2"/>
    <n v="739"/>
    <n v="-3.7760416666666664E-2"/>
    <n v="678"/>
    <n v="-8.2543978349120431E-2"/>
    <n v="645"/>
    <n v="-4.8672566371681415E-2"/>
    <n v="603"/>
    <n v="-6.5116279069767441E-2"/>
    <n v="548"/>
    <n v="-9.1210613598673301E-2"/>
    <n v="-5.1606598025634318E-2"/>
    <n v="-7.8163446334220371E-2"/>
    <n v="-2.6556848308586053E-2"/>
    <n v="-294"/>
  </r>
  <r>
    <s v="E10000015"/>
    <s v="County"/>
    <x v="4"/>
    <x v="32"/>
    <x v="167"/>
    <n v="2222"/>
    <n v="2517"/>
    <n v="0.13276327632763277"/>
    <n v="2338"/>
    <n v="-7.1116408422725472E-2"/>
    <n v="2313"/>
    <n v="-1.0692899914456801E-2"/>
    <n v="2196"/>
    <n v="-5.0583657587548639E-2"/>
    <n v="1999"/>
    <n v="-8.9708561020036423E-2"/>
    <n v="2035"/>
    <n v="1.8009004502251125E-2"/>
    <n v="1998"/>
    <n v="-1.8181818181818181E-2"/>
    <n v="2007"/>
    <n v="4.5045045045045045E-3"/>
    <n v="-1.0625819974024642E-2"/>
    <n v="-6.8386568386568387E-3"/>
    <n v="3.7871631353678034E-3"/>
    <n v="-215"/>
  </r>
  <r>
    <s v="E07000098"/>
    <s v="District"/>
    <x v="4"/>
    <x v="32"/>
    <x v="168"/>
    <n v="137"/>
    <n v="166"/>
    <n v="0.21167883211678831"/>
    <n v="173"/>
    <n v="4.2168674698795178E-2"/>
    <n v="218"/>
    <n v="0.26011560693641617"/>
    <n v="217"/>
    <n v="-4.5871559633027525E-3"/>
    <n v="220"/>
    <n v="1.3824884792626729E-2"/>
    <n v="240"/>
    <n v="9.0909090909090912E-2"/>
    <n v="249"/>
    <n v="3.7499999999999999E-2"/>
    <n v="248"/>
    <n v="-4.0160642570281121E-3"/>
    <n v="8.0949233654173308E-2"/>
    <n v="1.6741967871485942E-2"/>
    <n v="-6.4207265782687373E-2"/>
    <n v="111"/>
  </r>
  <r>
    <s v="E07000037"/>
    <s v="District"/>
    <x v="3"/>
    <x v="3"/>
    <x v="169"/>
    <n v="329"/>
    <n v="349"/>
    <n v="6.0790273556231005E-2"/>
    <n v="356"/>
    <n v="2.0057306590257881E-2"/>
    <n v="321"/>
    <n v="-9.8314606741573038E-2"/>
    <n v="303"/>
    <n v="-5.6074766355140186E-2"/>
    <n v="287"/>
    <n v="-5.2805280528052806E-2"/>
    <n v="323"/>
    <n v="0.12543554006968641"/>
    <n v="290"/>
    <n v="-0.1021671826625387"/>
    <n v="312"/>
    <n v="7.586206896551724E-2"/>
    <n v="-3.4020808882015245E-3"/>
    <n v="-1.315255684851073E-2"/>
    <n v="-9.7504759603092052E-3"/>
    <n v="-17"/>
  </r>
  <r>
    <m/>
    <m/>
    <x v="0"/>
    <x v="5"/>
    <x v="170"/>
    <n v="4603"/>
    <n v="4580"/>
    <n v="-4.9967412557028025E-3"/>
    <n v="4520"/>
    <n v="-1.3100436681222707E-2"/>
    <n v="4427"/>
    <n v="-2.0575221238938055E-2"/>
    <n v="4280"/>
    <n v="-3.3205330923876217E-2"/>
    <n v="4189"/>
    <n v="-2.1261682242990656E-2"/>
    <n v="4132"/>
    <n v="-1.3607066125566961E-2"/>
    <n v="3989"/>
    <n v="-3.4607938044530495E-2"/>
    <n v="3891"/>
    <n v="-2.4567560792178492E-2"/>
    <n v="-2.0740247163125794E-2"/>
    <n v="-2.9587749418354493E-2"/>
    <n v="-8.8475022552286994E-3"/>
    <n v="-712"/>
  </r>
  <r>
    <s v="E09000017"/>
    <s v="London Borough"/>
    <x v="5"/>
    <x v="10"/>
    <x v="171"/>
    <n v="1293"/>
    <n v="1316"/>
    <n v="1.7788089713843776E-2"/>
    <n v="1014"/>
    <n v="-0.22948328267477203"/>
    <n v="1297"/>
    <n v="0.27909270216962523"/>
    <n v="1227"/>
    <n v="-5.3970701619121049E-2"/>
    <n v="991"/>
    <n v="-0.19233903830480847"/>
    <n v="967"/>
    <n v="-2.4217961654894045E-2"/>
    <n v="1168"/>
    <n v="0.2078593588417787"/>
    <n v="1372"/>
    <n v="0.17465753424657535"/>
    <n v="2.2423337589778432E-2"/>
    <n v="0.19125844654417701"/>
    <n v="0.16883510895439857"/>
    <n v="79"/>
  </r>
  <r>
    <s v="E07000132"/>
    <s v="District"/>
    <x v="3"/>
    <x v="15"/>
    <x v="172"/>
    <n v="213"/>
    <n v="217"/>
    <n v="1.8779342723004695E-2"/>
    <n v="191"/>
    <n v="-0.11981566820276497"/>
    <n v="154"/>
    <n v="-0.193717277486911"/>
    <n v="141"/>
    <n v="-8.4415584415584416E-2"/>
    <n v="118"/>
    <n v="-0.16312056737588654"/>
    <n v="141"/>
    <n v="0.19491525423728814"/>
    <n v="139"/>
    <n v="-1.4184397163120567E-2"/>
    <n v="131"/>
    <n v="-5.7553956834532377E-2"/>
    <n v="-5.2389106814813374E-2"/>
    <n v="-3.5869176998826469E-2"/>
    <n v="1.6519929815986906E-2"/>
    <n v="-82"/>
  </r>
  <r>
    <s v="E07000227"/>
    <s v="District"/>
    <x v="1"/>
    <x v="1"/>
    <x v="173"/>
    <n v="420"/>
    <n v="427"/>
    <n v="1.6666666666666666E-2"/>
    <n v="433"/>
    <n v="1.405152224824356E-2"/>
    <n v="393"/>
    <n v="-9.237875288683603E-2"/>
    <n v="366"/>
    <n v="-6.8702290076335881E-2"/>
    <n v="378"/>
    <n v="3.2786885245901641E-2"/>
    <n v="387"/>
    <n v="2.3809523809523808E-2"/>
    <n v="373"/>
    <n v="-3.6175710594315243E-2"/>
    <n v="354"/>
    <n v="-5.0938337801608578E-2"/>
    <n v="-2.0110061673595008E-2"/>
    <n v="-4.355702419796191E-2"/>
    <n v="-2.3446962524366902E-2"/>
    <n v="-66"/>
  </r>
  <r>
    <s v="E09000018"/>
    <s v="London Borough"/>
    <x v="5"/>
    <x v="10"/>
    <x v="174"/>
    <n v="1423"/>
    <n v="1434"/>
    <n v="7.7301475755446238E-3"/>
    <n v="1259"/>
    <n v="-0.12203626220362622"/>
    <n v="1076"/>
    <n v="-0.1453534551231136"/>
    <n v="1125"/>
    <n v="4.5539033457249072E-2"/>
    <n v="458"/>
    <n v="-0.59288888888888891"/>
    <n v="294"/>
    <n v="-0.35807860262008734"/>
    <n v="209"/>
    <n v="-0.28911564625850339"/>
    <n v="169"/>
    <n v="-0.19138755980861244"/>
    <n v="-0.20569890423375475"/>
    <n v="-0.24025160303355791"/>
    <n v="-3.4552698799803161E-2"/>
    <n v="-1254"/>
  </r>
  <r>
    <s v="E07000011"/>
    <s v="District"/>
    <x v="4"/>
    <x v="25"/>
    <x v="175"/>
    <n v="269"/>
    <n v="274"/>
    <n v="1.858736059479554E-2"/>
    <n v="284"/>
    <n v="3.6496350364963501E-2"/>
    <n v="276"/>
    <n v="-2.8169014084507043E-2"/>
    <n v="278"/>
    <n v="7.246376811594203E-3"/>
    <n v="309"/>
    <n v="0.11151079136690648"/>
    <n v="324"/>
    <n v="4.8543689320388349E-2"/>
    <n v="293"/>
    <n v="-9.5679012345679007E-2"/>
    <n v="334"/>
    <n v="0.13993174061433447"/>
    <n v="2.9808535330349564E-2"/>
    <n v="2.2126364134327732E-2"/>
    <n v="-7.6821711960218322E-3"/>
    <n v="65"/>
  </r>
  <r>
    <s v="E07000120"/>
    <s v="District"/>
    <x v="2"/>
    <x v="29"/>
    <x v="176"/>
    <n v="22"/>
    <n v="23"/>
    <n v="4.5454545454545456E-2"/>
    <n v="25"/>
    <n v="8.6956521739130432E-2"/>
    <n v="50"/>
    <n v="1"/>
    <n v="59"/>
    <n v="0.18"/>
    <n v="62"/>
    <n v="5.0847457627118647E-2"/>
    <n v="72"/>
    <n v="0.16129032258064516"/>
    <n v="78"/>
    <n v="8.3333333333333329E-2"/>
    <n v="70"/>
    <n v="-0.10256410256410256"/>
    <n v="0.18816475977133379"/>
    <n v="-9.6153846153846159E-3"/>
    <n v="-0.1977801443867184"/>
    <n v="48"/>
  </r>
  <r>
    <m/>
    <m/>
    <x v="0"/>
    <x v="35"/>
    <x v="177"/>
    <n v="263"/>
    <n v="317"/>
    <n v="0.20532319391634982"/>
    <n v="279"/>
    <n v="-0.11987381703470032"/>
    <n v="197"/>
    <n v="-0.29390681003584229"/>
    <n v="204"/>
    <n v="3.553299492385787E-2"/>
    <n v="210"/>
    <n v="2.9411764705882353E-2"/>
    <n v="110"/>
    <n v="-0.47619047619047616"/>
    <n v="115"/>
    <n v="4.5454545454545456E-2"/>
    <n v="113"/>
    <n v="-1.7391304347826087E-2"/>
    <n v="-7.3954988576026184E-2"/>
    <n v="1.4031620553359684E-2"/>
    <n v="8.798660912938587E-2"/>
    <n v="-150"/>
  </r>
  <r>
    <s v="E07000202"/>
    <s v="District"/>
    <x v="4"/>
    <x v="9"/>
    <x v="178"/>
    <n v="373"/>
    <n v="335"/>
    <n v="-0.10187667560321716"/>
    <n v="362"/>
    <n v="8.0597014925373134E-2"/>
    <n v="408"/>
    <n v="0.1270718232044199"/>
    <n v="450"/>
    <n v="0.10294117647058823"/>
    <n v="375"/>
    <n v="-0.16666666666666666"/>
    <n v="452"/>
    <n v="0.20533333333333334"/>
    <n v="474"/>
    <n v="4.8672566371681415E-2"/>
    <n v="505"/>
    <n v="6.5400843881856546E-2"/>
    <n v="4.5184176989671102E-2"/>
    <n v="5.7036705126768977E-2"/>
    <n v="1.1852528137097876E-2"/>
    <n v="132"/>
  </r>
  <r>
    <m/>
    <s v="UA"/>
    <x v="9"/>
    <x v="21"/>
    <x v="179"/>
    <m/>
    <m/>
    <m/>
    <m/>
    <m/>
    <m/>
    <m/>
    <m/>
    <m/>
    <m/>
    <m/>
    <n v="1471"/>
    <m/>
    <n v="1754"/>
    <n v="0.19238613188307274"/>
    <n v="1956"/>
    <n v="0.11516533637400228"/>
    <n v="0.15377573412853751"/>
    <n v="0.15377573412853751"/>
    <n v="0"/>
    <n v="1956"/>
  </r>
  <r>
    <s v="E06000046"/>
    <s v="UA"/>
    <x v="1"/>
    <x v="10"/>
    <x v="180"/>
    <n v="3589"/>
    <n v="3685"/>
    <n v="2.67483978824185E-2"/>
    <n v="3696"/>
    <n v="2.9850746268656717E-3"/>
    <n v="3727"/>
    <n v="8.3874458874458879E-3"/>
    <n v="3690"/>
    <n v="-9.927555674805473E-3"/>
    <n v="3705"/>
    <n v="4.0650406504065045E-3"/>
    <n v="3690"/>
    <n v="-4.048582995951417E-3"/>
    <n v="3615"/>
    <n v="-2.032520325203252E-2"/>
    <n v="3426"/>
    <n v="-5.2282157676348549E-2"/>
    <n v="-5.5496925690001753E-3"/>
    <n v="-3.6303680464190538E-2"/>
    <n v="-3.0753987895190363E-2"/>
    <n v="-163"/>
  </r>
  <r>
    <s v="E06000053"/>
    <s v="UA"/>
    <x v="7"/>
    <x v="10"/>
    <x v="181"/>
    <n v="208"/>
    <n v="194"/>
    <n v="-6.7307692307692304E-2"/>
    <n v="193"/>
    <n v="-5.1546391752577319E-3"/>
    <n v="191"/>
    <n v="-1.0362694300518135E-2"/>
    <n v="187"/>
    <n v="-2.0942408376963352E-2"/>
    <n v="187"/>
    <n v="0"/>
    <n v="187"/>
    <n v="0"/>
    <n v="187"/>
    <n v="0"/>
    <n v="88"/>
    <n v="-0.52941176470588236"/>
    <n v="-7.9147399858289239E-2"/>
    <n v="-0.26470588235294118"/>
    <n v="-0.18555848249465196"/>
    <n v="-120"/>
  </r>
  <r>
    <s v="E09000019"/>
    <s v="London Borough"/>
    <x v="5"/>
    <x v="10"/>
    <x v="182"/>
    <n v="529"/>
    <n v="730"/>
    <n v="0.37996219281663518"/>
    <n v="1471"/>
    <n v="1.015068493150685"/>
    <n v="425"/>
    <n v="-0.71108089734874236"/>
    <n v="367"/>
    <n v="-0.13647058823529412"/>
    <n v="340"/>
    <n v="-7.3569482288828342E-2"/>
    <n v="296"/>
    <n v="-0.12941176470588237"/>
    <n v="300"/>
    <n v="1.3513513513513514E-2"/>
    <n v="301"/>
    <n v="3.3333333333333335E-3"/>
    <n v="4.5168100029427498E-2"/>
    <n v="8.4234234234234241E-3"/>
    <n v="-3.674467660600407E-2"/>
    <n v="-228"/>
  </r>
  <r>
    <s v="E09000020"/>
    <s v="London Borough"/>
    <x v="5"/>
    <x v="10"/>
    <x v="183"/>
    <n v="6737"/>
    <n v="6908"/>
    <n v="2.53822176042749E-2"/>
    <n v="7474"/>
    <n v="8.1933989577301677E-2"/>
    <n v="7823"/>
    <n v="4.6695210061546692E-2"/>
    <n v="8330"/>
    <n v="6.4808896842643487E-2"/>
    <n v="8657"/>
    <n v="3.9255702280912366E-2"/>
    <n v="8898"/>
    <n v="2.7838743213584382E-2"/>
    <n v="8989"/>
    <n v="1.0227017307260059E-2"/>
    <n v="8854"/>
    <n v="-1.5018355768161086E-2"/>
    <n v="3.5140427639920313E-2"/>
    <n v="-2.3956692304505133E-3"/>
    <n v="-3.7536096870370829E-2"/>
    <n v="2117"/>
  </r>
  <r>
    <s v="E10000016"/>
    <s v="County"/>
    <x v="1"/>
    <x v="7"/>
    <x v="184"/>
    <n v="8241"/>
    <n v="7292"/>
    <n v="-0.11515592767867977"/>
    <n v="7554"/>
    <n v="3.5929786066922653E-2"/>
    <n v="8392"/>
    <n v="0.11093460418321419"/>
    <n v="8104"/>
    <n v="-3.4318398474737846E-2"/>
    <n v="8058"/>
    <n v="-5.6762092793682132E-3"/>
    <n v="8249"/>
    <n v="2.3703152146934723E-2"/>
    <n v="8687"/>
    <n v="5.3097345132743362E-2"/>
    <n v="8916"/>
    <n v="2.6361229423276161E-2"/>
    <n v="1.1859447690038157E-2"/>
    <n v="3.9729287278009763E-2"/>
    <n v="2.7869839587971606E-2"/>
    <n v="675"/>
  </r>
  <r>
    <s v="E07000153"/>
    <s v="District"/>
    <x v="3"/>
    <x v="33"/>
    <x v="185"/>
    <n v="149"/>
    <n v="169"/>
    <n v="0.13422818791946309"/>
    <n v="152"/>
    <n v="-0.10059171597633136"/>
    <n v="141"/>
    <n v="-7.2368421052631582E-2"/>
    <n v="112"/>
    <n v="-0.20567375886524822"/>
    <n v="104"/>
    <n v="-7.1428571428571425E-2"/>
    <n v="98"/>
    <n v="-5.7692307692307696E-2"/>
    <n v="104"/>
    <n v="6.1224489795918366E-2"/>
    <n v="116"/>
    <n v="0.11538461538461539"/>
    <n v="-2.4614685239386685E-2"/>
    <n v="8.8304552590266872E-2"/>
    <n v="0.11291923782965356"/>
    <n v="-33"/>
  </r>
  <r>
    <s v="E07000146"/>
    <s v="District"/>
    <x v="4"/>
    <x v="41"/>
    <x v="186"/>
    <n v="3018"/>
    <n v="3115"/>
    <n v="3.214049039098741E-2"/>
    <n v="3211"/>
    <n v="3.0818619582664526E-2"/>
    <n v="3310"/>
    <n v="3.0831516661476176E-2"/>
    <n v="3295"/>
    <n v="-4.5317220543806651E-3"/>
    <n v="3362"/>
    <n v="2.0333839150227618E-2"/>
    <n v="3298"/>
    <n v="-1.9036287923854849E-2"/>
    <n v="3313"/>
    <n v="4.5482110369921168E-3"/>
    <n v="3381"/>
    <n v="2.0525203742831271E-2"/>
    <n v="1.4453733823367948E-2"/>
    <n v="1.2536707389911694E-2"/>
    <n v="-1.917026433456254E-3"/>
    <n v="363"/>
  </r>
  <r>
    <s v="E06000010"/>
    <s v="UA"/>
    <x v="6"/>
    <x v="10"/>
    <x v="187"/>
    <n v="221"/>
    <n v="292"/>
    <n v="0.32126696832579188"/>
    <n v="303"/>
    <n v="3.7671232876712327E-2"/>
    <n v="276"/>
    <n v="-8.9108910891089105E-2"/>
    <n v="211"/>
    <n v="-0.23550724637681159"/>
    <n v="268"/>
    <n v="0.27014218009478674"/>
    <n v="283"/>
    <n v="5.5970149253731345E-2"/>
    <n v="278"/>
    <n v="-1.7667844522968199E-2"/>
    <n v="249"/>
    <n v="-0.10431654676258993"/>
    <n v="2.9806247749695432E-2"/>
    <n v="-6.0992195642779065E-2"/>
    <n v="-9.0798443392474504E-2"/>
    <n v="28"/>
  </r>
  <r>
    <s v="E09000021"/>
    <s v="London Borough"/>
    <x v="5"/>
    <x v="10"/>
    <x v="188"/>
    <n v="221"/>
    <n v="641"/>
    <n v="1.9004524886877827"/>
    <n v="796"/>
    <n v="0.24180967238689546"/>
    <n v="917"/>
    <n v="0.15201005025125627"/>
    <n v="824"/>
    <n v="-0.10141766630316248"/>
    <n v="838"/>
    <n v="1.6990291262135922E-2"/>
    <n v="703"/>
    <n v="-0.1610978520286396"/>
    <n v="915"/>
    <n v="0.30156472261735418"/>
    <n v="551"/>
    <n v="-0.3978142076502732"/>
    <n v="0.24406218740291868"/>
    <n v="-4.8124742516459512E-2"/>
    <n v="-0.29218692991937822"/>
    <n v="330"/>
  </r>
  <r>
    <s v="E08000034"/>
    <s v="District"/>
    <x v="6"/>
    <x v="24"/>
    <x v="189"/>
    <n v="1127"/>
    <n v="1060"/>
    <n v="-5.944986690328305E-2"/>
    <n v="1043"/>
    <n v="-1.6037735849056604E-2"/>
    <n v="913"/>
    <n v="-0.12464046021093"/>
    <n v="838"/>
    <n v="-8.2146768893756841E-2"/>
    <n v="861"/>
    <n v="2.7446300715990454E-2"/>
    <n v="905"/>
    <n v="5.1103368176538912E-2"/>
    <n v="871"/>
    <n v="-3.7569060773480663E-2"/>
    <n v="904"/>
    <n v="3.7887485648679678E-2"/>
    <n v="-2.5425842261162263E-2"/>
    <n v="1.5921243759950757E-4"/>
    <n v="2.558505469876177E-2"/>
    <n v="-223"/>
  </r>
  <r>
    <s v="E08000011"/>
    <s v="District"/>
    <x v="2"/>
    <x v="43"/>
    <x v="190"/>
    <n v="26"/>
    <n v="26"/>
    <n v="0"/>
    <n v="25"/>
    <n v="-3.8461538461538464E-2"/>
    <n v="41"/>
    <n v="0.64"/>
    <n v="53"/>
    <n v="0.29268292682926828"/>
    <n v="40"/>
    <n v="-0.24528301886792453"/>
    <n v="45"/>
    <n v="0.125"/>
    <n v="41"/>
    <n v="-8.8888888888888892E-2"/>
    <n v="39"/>
    <n v="-4.878048780487805E-2"/>
    <n v="7.9533624100754804E-2"/>
    <n v="-6.8834688346883471E-2"/>
    <n v="-0.14836831244763826"/>
    <n v="13"/>
  </r>
  <r>
    <s v="E09000022"/>
    <s v="London Borough"/>
    <x v="5"/>
    <x v="10"/>
    <x v="191"/>
    <n v="1084"/>
    <n v="992"/>
    <n v="-8.4870848708487087E-2"/>
    <n v="938"/>
    <n v="-5.4435483870967742E-2"/>
    <n v="579"/>
    <n v="-0.38272921108742003"/>
    <n v="484"/>
    <n v="-0.16407599309153714"/>
    <n v="475"/>
    <n v="-1.859504132231405E-2"/>
    <n v="458"/>
    <n v="-3.5789473684210524E-2"/>
    <n v="479"/>
    <n v="4.5851528384279479E-2"/>
    <n v="396"/>
    <n v="-0.1732776617954071"/>
    <n v="-0.10849027314700802"/>
    <n v="-6.3713066705563814E-2"/>
    <n v="4.4777206441444201E-2"/>
    <n v="-688"/>
  </r>
  <r>
    <s v="E10000017"/>
    <s v="County"/>
    <x v="2"/>
    <x v="29"/>
    <x v="192"/>
    <n v="2754"/>
    <n v="2762"/>
    <n v="2.9048656499636892E-3"/>
    <n v="2793"/>
    <n v="1.1223750905141203E-2"/>
    <n v="3169"/>
    <n v="0.13462226996061583"/>
    <n v="3074"/>
    <n v="-2.9977911012937834E-2"/>
    <n v="3006"/>
    <n v="-2.2121014964216004E-2"/>
    <n v="3020"/>
    <n v="4.6573519627411842E-3"/>
    <n v="2913"/>
    <n v="-3.5430463576158942E-2"/>
    <n v="2910"/>
    <n v="-1.0298661174047373E-3"/>
    <n v="8.1061228509680464E-3"/>
    <n v="-1.8230164846781839E-2"/>
    <n v="-2.6336287697749886E-2"/>
    <n v="156"/>
  </r>
  <r>
    <s v="E07000121"/>
    <s v="District"/>
    <x v="2"/>
    <x v="29"/>
    <x v="193"/>
    <n v="791"/>
    <n v="755"/>
    <n v="-4.5512010113780026E-2"/>
    <n v="774"/>
    <n v="2.5165562913907286E-2"/>
    <n v="788"/>
    <n v="1.8087855297157621E-2"/>
    <n v="735"/>
    <n v="-6.7258883248730958E-2"/>
    <n v="728"/>
    <n v="-9.5238095238095247E-3"/>
    <n v="718"/>
    <n v="-1.3736263736263736E-2"/>
    <n v="668"/>
    <n v="-6.9637883008356549E-2"/>
    <n v="657"/>
    <n v="-1.6467065868263474E-2"/>
    <n v="-2.2360312161017418E-2"/>
    <n v="-4.3052474438310014E-2"/>
    <n v="-2.0692162277292595E-2"/>
    <n v="-134"/>
  </r>
  <r>
    <s v="E08000035"/>
    <s v="District"/>
    <x v="6"/>
    <x v="24"/>
    <x v="194"/>
    <n v="2194"/>
    <n v="2075"/>
    <n v="-5.423883318140383E-2"/>
    <n v="2027"/>
    <n v="-2.3132530120481928E-2"/>
    <n v="2204"/>
    <n v="8.732116428219043E-2"/>
    <n v="1970"/>
    <n v="-0.10617059891107078"/>
    <n v="2038"/>
    <n v="3.4517766497461931E-2"/>
    <n v="1954"/>
    <n v="-4.1216879293424928E-2"/>
    <n v="2197"/>
    <n v="0.12436028659160696"/>
    <n v="2157"/>
    <n v="-1.8206645425580335E-2"/>
    <n v="4.0421630491218902E-4"/>
    <n v="5.3076820583013315E-2"/>
    <n v="5.2672604278101123E-2"/>
    <n v="-37"/>
  </r>
  <r>
    <s v="E06000016"/>
    <s v="UA"/>
    <x v="3"/>
    <x v="10"/>
    <x v="195"/>
    <n v="1189"/>
    <n v="917"/>
    <n v="-0.2287636669470143"/>
    <n v="926"/>
    <n v="9.8146128680479828E-3"/>
    <n v="894"/>
    <n v="-3.4557235421166309E-2"/>
    <n v="964"/>
    <n v="7.829977628635347E-2"/>
    <n v="924"/>
    <n v="-4.1493775933609957E-2"/>
    <n v="1001"/>
    <n v="8.3333333333333329E-2"/>
    <n v="1059"/>
    <n v="5.7942057942057944E-2"/>
    <n v="1570"/>
    <n v="0.48253068932955617"/>
    <n v="5.0888223932194804E-2"/>
    <n v="0.27023637363580705"/>
    <n v="0.21934814970361224"/>
    <n v="381"/>
  </r>
  <r>
    <s v="E10000018"/>
    <s v="County"/>
    <x v="3"/>
    <x v="15"/>
    <x v="196"/>
    <n v="1623"/>
    <n v="1467"/>
    <n v="-9.6118299445471345E-2"/>
    <n v="1318"/>
    <n v="-0.10156782549420586"/>
    <n v="1254"/>
    <n v="-4.8558421851289835E-2"/>
    <n v="1147"/>
    <n v="-8.5326953748006376E-2"/>
    <n v="1099"/>
    <n v="-4.1848299912816043E-2"/>
    <n v="1110"/>
    <n v="1.0009099181073703E-2"/>
    <n v="1226"/>
    <n v="0.10450450450450451"/>
    <n v="1142"/>
    <n v="-6.8515497553017946E-2"/>
    <n v="-4.0927711789903648E-2"/>
    <n v="1.799450347574328E-2"/>
    <n v="5.8922215265646928E-2"/>
    <n v="-481"/>
  </r>
  <r>
    <s v="E07000063"/>
    <s v="District"/>
    <x v="1"/>
    <x v="37"/>
    <x v="197"/>
    <n v="476"/>
    <n v="473"/>
    <n v="-6.3025210084033615E-3"/>
    <n v="483"/>
    <n v="2.1141649048625793E-2"/>
    <n v="443"/>
    <n v="-8.2815734989648032E-2"/>
    <n v="365"/>
    <n v="-0.17607223476297967"/>
    <n v="340"/>
    <n v="-6.8493150684931503E-2"/>
    <n v="332"/>
    <n v="-2.3529411764705882E-2"/>
    <n v="307"/>
    <n v="-7.5301204819277115E-2"/>
    <n v="303"/>
    <n v="-1.3029315960912053E-2"/>
    <n v="-5.3050240617778972E-2"/>
    <n v="-4.4165260390094586E-2"/>
    <n v="8.8849802276843859E-3"/>
    <n v="-173"/>
  </r>
  <r>
    <s v="E09000023"/>
    <s v="London Borough"/>
    <x v="5"/>
    <x v="10"/>
    <x v="198"/>
    <n v="545"/>
    <n v="596"/>
    <n v="9.3577981651376152E-2"/>
    <n v="619"/>
    <n v="3.8590604026845637E-2"/>
    <n v="384"/>
    <n v="-0.37964458804523427"/>
    <n v="319"/>
    <n v="-0.16927083333333334"/>
    <n v="349"/>
    <n v="9.4043887147335428E-2"/>
    <n v="321"/>
    <n v="-8.0229226361031525E-2"/>
    <n v="278"/>
    <n v="-0.13395638629283488"/>
    <n v="272"/>
    <n v="-2.1582733812949641E-2"/>
    <n v="-6.98089118774783E-2"/>
    <n v="-7.7769560052892261E-2"/>
    <n v="-7.9606481754139619E-3"/>
    <n v="-273"/>
  </r>
  <r>
    <s v="E07000194"/>
    <s v="District"/>
    <x v="8"/>
    <x v="26"/>
    <x v="199"/>
    <n v="75"/>
    <n v="77"/>
    <n v="2.6666666666666668E-2"/>
    <n v="74"/>
    <n v="-3.896103896103896E-2"/>
    <n v="87"/>
    <n v="0.17567567567567569"/>
    <n v="92"/>
    <n v="5.7471264367816091E-2"/>
    <n v="74"/>
    <n v="-0.19565217391304349"/>
    <n v="70"/>
    <n v="-5.4054054054054057E-2"/>
    <n v="88"/>
    <n v="0.25714285714285712"/>
    <n v="102"/>
    <n v="0.15909090909090909"/>
    <n v="4.8422513251973519E-2"/>
    <n v="0.20811688311688309"/>
    <n v="0.15969436986490956"/>
    <n v="27"/>
  </r>
  <r>
    <s v="E07000138"/>
    <s v="District"/>
    <x v="3"/>
    <x v="36"/>
    <x v="200"/>
    <n v="143"/>
    <n v="140"/>
    <n v="-2.097902097902098E-2"/>
    <n v="177"/>
    <n v="0.26428571428571429"/>
    <n v="209"/>
    <n v="0.1807909604519774"/>
    <n v="213"/>
    <n v="1.9138755980861243E-2"/>
    <n v="366"/>
    <n v="0.71830985915492962"/>
    <n v="480"/>
    <n v="0.31147540983606559"/>
    <n v="480"/>
    <n v="0"/>
    <n v="475"/>
    <n v="-1.0416666666666666E-2"/>
    <n v="0.18282562650798254"/>
    <n v="-5.208333333333333E-3"/>
    <n v="-0.18803395984131588"/>
    <n v="332"/>
  </r>
  <r>
    <s v="E10000019"/>
    <s v="County"/>
    <x v="3"/>
    <x v="36"/>
    <x v="201"/>
    <n v="2557"/>
    <n v="2490"/>
    <n v="-2.6202581149784906E-2"/>
    <n v="2533"/>
    <n v="1.7269076305220885E-2"/>
    <n v="2724"/>
    <n v="7.5404658507698383E-2"/>
    <n v="2679"/>
    <n v="-1.6519823788546256E-2"/>
    <n v="2851"/>
    <n v="6.4203060843598364E-2"/>
    <n v="2948"/>
    <n v="3.402314977200982E-2"/>
    <n v="2899"/>
    <n v="-1.6621438263229309E-2"/>
    <n v="2838"/>
    <n v="-2.1041738530527768E-2"/>
    <n v="1.3814295462054899E-2"/>
    <n v="-1.883158839687854E-2"/>
    <n v="-3.2645883858933439E-2"/>
    <n v="281"/>
  </r>
  <r>
    <s v="E08000012"/>
    <s v="District"/>
    <x v="2"/>
    <x v="43"/>
    <x v="202"/>
    <n v="254"/>
    <n v="262"/>
    <n v="3.1496062992125984E-2"/>
    <n v="266"/>
    <n v="1.5267175572519083E-2"/>
    <n v="251"/>
    <n v="-5.6390977443609019E-2"/>
    <n v="217"/>
    <n v="-0.13545816733067728"/>
    <n v="194"/>
    <n v="-0.10599078341013825"/>
    <n v="180"/>
    <n v="-7.2164948453608241E-2"/>
    <n v="174"/>
    <n v="-3.3333333333333333E-2"/>
    <n v="169"/>
    <n v="-2.8735632183908046E-2"/>
    <n v="-4.8163825448828634E-2"/>
    <n v="-3.1034482758620689E-2"/>
    <n v="1.7129342690207945E-2"/>
    <n v="-85"/>
  </r>
  <r>
    <s v="E12000007"/>
    <s v="Region"/>
    <x v="5"/>
    <x v="10"/>
    <x v="203"/>
    <n v="47671"/>
    <n v="47990"/>
    <n v="6.6916993560026013E-3"/>
    <n v="53153"/>
    <n v="0.10758491352365077"/>
    <n v="48163"/>
    <n v="-9.3879931518446744E-2"/>
    <n v="48390"/>
    <n v="4.7131615555509416E-3"/>
    <n v="45209"/>
    <n v="-6.5736722463318867E-2"/>
    <n v="46225"/>
    <n v="2.2473401313897676E-2"/>
    <n v="48435"/>
    <n v="4.780962682531098E-2"/>
    <n v="45980"/>
    <n v="-5.068648704449262E-2"/>
    <n v="-2.6287923064806581E-3"/>
    <n v="-1.43843010959082E-3"/>
    <n v="1.1903621968898381E-3"/>
    <n v="-1691"/>
  </r>
  <r>
    <s v="E06000032"/>
    <s v="UA"/>
    <x v="4"/>
    <x v="10"/>
    <x v="204"/>
    <n v="499"/>
    <n v="678"/>
    <n v="0.3587174348697395"/>
    <n v="511"/>
    <n v="-0.24631268436578171"/>
    <n v="316"/>
    <n v="-0.3816046966731898"/>
    <n v="204"/>
    <n v="-0.35443037974683544"/>
    <n v="207"/>
    <n v="1.4705882352941176E-2"/>
    <n v="178"/>
    <n v="-0.14009661835748793"/>
    <n v="156"/>
    <n v="-0.12359550561797752"/>
    <n v="145"/>
    <n v="-7.0512820512820512E-2"/>
    <n v="-0.11789117350642654"/>
    <n v="-9.7054163065399018E-2"/>
    <n v="2.0837010441027523E-2"/>
    <n v="-354"/>
  </r>
  <r>
    <s v="E07000110"/>
    <s v="District"/>
    <x v="1"/>
    <x v="7"/>
    <x v="205"/>
    <n v="185"/>
    <n v="165"/>
    <n v="-0.10810810810810811"/>
    <n v="190"/>
    <n v="0.15151515151515152"/>
    <n v="192"/>
    <n v="1.0526315789473684E-2"/>
    <n v="161"/>
    <n v="-0.16145833333333334"/>
    <n v="158"/>
    <n v="-1.8633540372670808E-2"/>
    <n v="167"/>
    <n v="5.6962025316455694E-2"/>
    <n v="172"/>
    <n v="2.9940119760479042E-2"/>
    <n v="169"/>
    <n v="-1.7441860465116279E-2"/>
    <n v="-7.0872787372085761E-3"/>
    <n v="6.2491296476813816E-3"/>
    <n v="1.3336408384889958E-2"/>
    <n v="-16"/>
  </r>
  <r>
    <s v="E07000074"/>
    <s v="District"/>
    <x v="4"/>
    <x v="12"/>
    <x v="206"/>
    <n v="357"/>
    <n v="352"/>
    <n v="-1.4005602240896359E-2"/>
    <n v="352"/>
    <n v="0"/>
    <n v="338"/>
    <n v="-3.9772727272727272E-2"/>
    <n v="320"/>
    <n v="-5.3254437869822487E-2"/>
    <n v="326"/>
    <n v="1.8749999999999999E-2"/>
    <n v="294"/>
    <n v="-9.815950920245399E-2"/>
    <n v="278"/>
    <n v="-5.4421768707482991E-2"/>
    <n v="265"/>
    <n v="-4.6762589928057555E-2"/>
    <n v="-3.5953329402680083E-2"/>
    <n v="-5.0592179317770269E-2"/>
    <n v="-1.4638849915090187E-2"/>
    <n v="-92"/>
  </r>
  <r>
    <s v="E07000235"/>
    <s v="District"/>
    <x v="8"/>
    <x v="44"/>
    <x v="207"/>
    <n v="361"/>
    <n v="373"/>
    <n v="3.3240997229916899E-2"/>
    <n v="397"/>
    <n v="6.4343163538873996E-2"/>
    <n v="420"/>
    <n v="5.793450881612091E-2"/>
    <n v="411"/>
    <n v="-2.1428571428571429E-2"/>
    <n v="396"/>
    <n v="-3.6496350364963501E-2"/>
    <n v="350"/>
    <n v="-0.11616161616161616"/>
    <n v="346"/>
    <n v="-1.1428571428571429E-2"/>
    <n v="373"/>
    <n v="7.8034682080924858E-2"/>
    <n v="6.0047802852642683E-3"/>
    <n v="3.3303055326176716E-2"/>
    <n v="2.7298275040912447E-2"/>
    <n v="12"/>
  </r>
  <r>
    <s v="E08000003"/>
    <s v="District"/>
    <x v="2"/>
    <x v="42"/>
    <x v="208"/>
    <n v="591"/>
    <n v="579"/>
    <n v="-2.030456852791878E-2"/>
    <n v="5440"/>
    <n v="8.395509499136443"/>
    <n v="5946"/>
    <n v="9.3014705882352944E-2"/>
    <n v="5739"/>
    <n v="-3.481331987891019E-2"/>
    <n v="5432"/>
    <n v="-5.3493640006969857E-2"/>
    <n v="5350"/>
    <n v="-1.5095729013254787E-2"/>
    <n v="5191"/>
    <n v="-2.9719626168224298E-2"/>
    <n v="6013"/>
    <n v="0.15835099210171449"/>
    <n v="1.0616810391906539"/>
    <n v="6.43156829667451E-2"/>
    <n v="-0.99736535622390887"/>
    <n v="5422"/>
  </r>
  <r>
    <s v="E07000174"/>
    <s v="District"/>
    <x v="3"/>
    <x v="6"/>
    <x v="209"/>
    <n v="75"/>
    <n v="61"/>
    <n v="-0.18666666666666668"/>
    <n v="64"/>
    <n v="4.9180327868852458E-2"/>
    <n v="58"/>
    <n v="-9.375E-2"/>
    <n v="60"/>
    <n v="3.4482758620689655E-2"/>
    <n v="56"/>
    <n v="-6.6666666666666666E-2"/>
    <n v="67"/>
    <n v="0.19642857142857142"/>
    <n v="77"/>
    <n v="0.14925373134328357"/>
    <n v="79"/>
    <n v="2.5974025974025976E-2"/>
    <n v="1.3529510237761218E-2"/>
    <n v="8.7613878658654776E-2"/>
    <n v="7.4084368420893554E-2"/>
    <n v="4"/>
  </r>
  <r>
    <s v="E06000035"/>
    <s v="UA"/>
    <x v="1"/>
    <x v="10"/>
    <x v="210"/>
    <n v="607"/>
    <n v="452"/>
    <n v="-0.25535420098846789"/>
    <n v="411"/>
    <n v="-9.0707964601769914E-2"/>
    <n v="394"/>
    <n v="-4.1362530413625302E-2"/>
    <n v="366"/>
    <n v="-7.1065989847715741E-2"/>
    <n v="329"/>
    <n v="-0.10109289617486339"/>
    <n v="333"/>
    <n v="1.2158054711246201E-2"/>
    <n v="360"/>
    <n v="8.1081081081081086E-2"/>
    <n v="344"/>
    <n v="-4.4444444444444446E-2"/>
    <n v="-6.3848611334819935E-2"/>
    <n v="1.831831831831832E-2"/>
    <n v="8.2166929653138251E-2"/>
    <n v="-263"/>
  </r>
  <r>
    <s v="E07000133"/>
    <s v="District"/>
    <x v="3"/>
    <x v="15"/>
    <x v="211"/>
    <n v="74"/>
    <n v="66"/>
    <n v="-0.10810810810810811"/>
    <n v="64"/>
    <n v="-3.0303030303030304E-2"/>
    <n v="67"/>
    <n v="4.6875E-2"/>
    <n v="62"/>
    <n v="-7.4626865671641784E-2"/>
    <n v="51"/>
    <n v="-0.17741935483870969"/>
    <n v="55"/>
    <n v="7.8431372549019607E-2"/>
    <n v="48"/>
    <n v="-0.12727272727272726"/>
    <n v="45"/>
    <n v="-6.25E-2"/>
    <n v="-5.6865464205649696E-2"/>
    <n v="-9.488636363636363E-2"/>
    <n v="-3.8020899430713934E-2"/>
    <n v="-29"/>
  </r>
  <r>
    <s v="E07000187"/>
    <s v="District"/>
    <x v="7"/>
    <x v="45"/>
    <x v="212"/>
    <n v="473"/>
    <n v="496"/>
    <n v="4.8625792811839326E-2"/>
    <n v="499"/>
    <n v="6.0483870967741934E-3"/>
    <n v="450"/>
    <n v="-9.8196392785571143E-2"/>
    <n v="396"/>
    <n v="-0.12"/>
    <n v="389"/>
    <n v="-1.7676767676767676E-2"/>
    <n v="399"/>
    <n v="2.570694087403599E-2"/>
    <n v="403"/>
    <n v="1.0025062656641603E-2"/>
    <n v="388"/>
    <n v="-3.7220843672456573E-2"/>
    <n v="-2.2835977586938033E-2"/>
    <n v="-1.3597890507907485E-2"/>
    <n v="9.2380870790305485E-3"/>
    <n v="-85"/>
  </r>
  <r>
    <s v="E11000002"/>
    <s v="County"/>
    <x v="2"/>
    <x v="43"/>
    <x v="213"/>
    <n v="1622"/>
    <n v="2087"/>
    <n v="0.28668310727496915"/>
    <n v="2061"/>
    <n v="-1.2458073790129372E-2"/>
    <n v="2175"/>
    <n v="5.5312954876273655E-2"/>
    <n v="2025"/>
    <n v="-6.8965517241379309E-2"/>
    <n v="1949"/>
    <n v="-3.7530864197530864E-2"/>
    <n v="1868"/>
    <n v="-4.155977424320164E-2"/>
    <n v="1810"/>
    <n v="-3.1049250535331904E-2"/>
    <n v="1782"/>
    <n v="-1.5469613259668509E-2"/>
    <n v="1.6870371110500153E-2"/>
    <n v="-2.3259431897500207E-2"/>
    <n v="-4.0129803008000356E-2"/>
    <n v="160"/>
  </r>
  <r>
    <m/>
    <s v="UA"/>
    <x v="9"/>
    <x v="17"/>
    <x v="214"/>
    <m/>
    <m/>
    <m/>
    <m/>
    <m/>
    <m/>
    <m/>
    <m/>
    <m/>
    <m/>
    <m/>
    <n v="166"/>
    <m/>
    <n v="199"/>
    <n v="0.19879518072289157"/>
    <n v="228"/>
    <n v="0.14572864321608039"/>
    <n v="0.17226191196948598"/>
    <n v="0.17226191196948598"/>
    <n v="0"/>
    <n v="228"/>
  </r>
  <r>
    <s v="E09000024"/>
    <s v="London Borough"/>
    <x v="5"/>
    <x v="10"/>
    <x v="215"/>
    <n v="1007"/>
    <n v="1049"/>
    <n v="4.1708043694141016E-2"/>
    <n v="1065"/>
    <n v="1.5252621544327931E-2"/>
    <n v="1127"/>
    <n v="5.8215962441314557E-2"/>
    <n v="1337"/>
    <n v="0.18633540372670807"/>
    <n v="1338"/>
    <n v="7.4794315632011965E-4"/>
    <n v="1603"/>
    <n v="0.19805680119581465"/>
    <n v="1645"/>
    <n v="2.6200873362445413E-2"/>
    <n v="1735"/>
    <n v="5.4711246200607903E-2"/>
    <n v="7.2653611915209942E-2"/>
    <n v="4.0456059781526658E-2"/>
    <n v="-3.2197552133683284E-2"/>
    <n v="728"/>
  </r>
  <r>
    <s v="E07000042"/>
    <s v="District"/>
    <x v="7"/>
    <x v="34"/>
    <x v="216"/>
    <n v="235"/>
    <n v="235"/>
    <n v="0"/>
    <n v="266"/>
    <n v="0.13191489361702127"/>
    <n v="288"/>
    <n v="8.2706766917293228E-2"/>
    <n v="281"/>
    <n v="-2.4305555555555556E-2"/>
    <n v="272"/>
    <n v="-3.2028469750889681E-2"/>
    <n v="270"/>
    <n v="-7.3529411764705881E-3"/>
    <n v="249"/>
    <n v="-7.7777777777777779E-2"/>
    <n v="238"/>
    <n v="-4.4176706827309238E-2"/>
    <n v="3.6225261807889568E-3"/>
    <n v="-6.0977242302543505E-2"/>
    <n v="-6.4599768483332459E-2"/>
    <n v="3"/>
  </r>
  <r>
    <s v="E07000203"/>
    <s v="District"/>
    <x v="4"/>
    <x v="9"/>
    <x v="217"/>
    <n v="411"/>
    <n v="398"/>
    <n v="-3.1630170316301706E-2"/>
    <n v="419"/>
    <n v="5.2763819095477386E-2"/>
    <n v="469"/>
    <n v="0.11933174224343675"/>
    <n v="498"/>
    <n v="6.1833688699360338E-2"/>
    <n v="451"/>
    <n v="-9.4377510040160636E-2"/>
    <n v="475"/>
    <n v="5.3215077605321508E-2"/>
    <n v="445"/>
    <n v="-6.3157894736842107E-2"/>
    <n v="484"/>
    <n v="8.7640449438202248E-2"/>
    <n v="2.3202400248561725E-2"/>
    <n v="1.224127735068007E-2"/>
    <n v="-1.0961122897881655E-2"/>
    <n v="73"/>
  </r>
  <r>
    <s v="E07000228"/>
    <s v="District"/>
    <x v="1"/>
    <x v="1"/>
    <x v="218"/>
    <n v="325"/>
    <n v="313"/>
    <n v="-3.6923076923076927E-2"/>
    <n v="328"/>
    <n v="4.7923322683706068E-2"/>
    <n v="272"/>
    <n v="-0.17073170731707318"/>
    <n v="264"/>
    <n v="-2.9411764705882353E-2"/>
    <n v="256"/>
    <n v="-3.0303030303030304E-2"/>
    <n v="254"/>
    <n v="-7.8125E-3"/>
    <n v="262"/>
    <n v="3.1496062992125984E-2"/>
    <n v="259"/>
    <n v="-1.1450381679389313E-2"/>
    <n v="-2.5901634406577504E-2"/>
    <n v="1.0022840656368336E-2"/>
    <n v="3.592447506294584E-2"/>
    <n v="-66"/>
  </r>
  <r>
    <s v="E06000002"/>
    <s v="UA"/>
    <x v="10"/>
    <x v="10"/>
    <x v="219"/>
    <n v="24"/>
    <n v="27"/>
    <n v="0.125"/>
    <n v="23"/>
    <n v="-0.14814814814814814"/>
    <n v="25"/>
    <n v="8.6956521739130432E-2"/>
    <n v="24"/>
    <n v="-0.04"/>
    <n v="80"/>
    <n v="2.3333333333333335"/>
    <n v="20"/>
    <n v="-0.75"/>
    <n v="20"/>
    <n v="0"/>
    <n v="22"/>
    <n v="0.1"/>
    <n v="0.2133927133655395"/>
    <n v="0.05"/>
    <n v="-0.16339271336553951"/>
    <n v="-2"/>
  </r>
  <r>
    <m/>
    <m/>
    <x v="0"/>
    <x v="4"/>
    <x v="220"/>
    <n v="60"/>
    <n v="42"/>
    <n v="-0.3"/>
    <n v="38"/>
    <n v="-9.5238095238095233E-2"/>
    <n v="34"/>
    <n v="-0.10526315789473684"/>
    <n v="36"/>
    <n v="5.8823529411764705E-2"/>
    <n v="33"/>
    <n v="-8.3333333333333329E-2"/>
    <n v="34"/>
    <n v="3.0303030303030304E-2"/>
    <n v="49"/>
    <n v="0.44117647058823528"/>
    <n v="50"/>
    <n v="2.0408163265306121E-2"/>
    <n v="-4.1404241122286363E-3"/>
    <n v="0.23079231692677071"/>
    <n v="0.23493274103899936"/>
    <n v="-10"/>
  </r>
  <r>
    <s v="E06000042"/>
    <s v="UA"/>
    <x v="1"/>
    <x v="10"/>
    <x v="221"/>
    <n v="753"/>
    <n v="771"/>
    <n v="2.3904382470119521E-2"/>
    <n v="868"/>
    <n v="0.12581063553826199"/>
    <n v="811"/>
    <n v="-6.5668202764976952E-2"/>
    <n v="804"/>
    <n v="-8.6313193588162754E-3"/>
    <n v="809"/>
    <n v="6.2189054726368162E-3"/>
    <n v="830"/>
    <n v="2.595797280593325E-2"/>
    <n v="859"/>
    <n v="3.4939759036144581E-2"/>
    <n v="874"/>
    <n v="1.7462165308498253E-2"/>
    <n v="1.999928731347515E-2"/>
    <n v="2.6200962172321415E-2"/>
    <n v="6.2016748588462657E-3"/>
    <n v="121"/>
  </r>
  <r>
    <s v="E07000210"/>
    <s v="District"/>
    <x v="1"/>
    <x v="38"/>
    <x v="222"/>
    <n v="353"/>
    <n v="357"/>
    <n v="1.1331444759206799E-2"/>
    <n v="362"/>
    <n v="1.4005602240896359E-2"/>
    <n v="366"/>
    <n v="1.1049723756906077E-2"/>
    <n v="337"/>
    <n v="-7.9234972677595633E-2"/>
    <n v="306"/>
    <n v="-9.1988130563798218E-2"/>
    <n v="275"/>
    <n v="-0.10130718954248366"/>
    <n v="268"/>
    <n v="-2.5454545454545455E-2"/>
    <n v="240"/>
    <n v="-0.1044776119402985"/>
    <n v="-4.5759459927714033E-2"/>
    <n v="-6.4966078697421978E-2"/>
    <n v="-1.9206618769707945E-2"/>
    <n v="-113"/>
  </r>
  <r>
    <m/>
    <s v="UA"/>
    <x v="9"/>
    <x v="16"/>
    <x v="223"/>
    <m/>
    <m/>
    <m/>
    <m/>
    <m/>
    <m/>
    <m/>
    <m/>
    <m/>
    <m/>
    <m/>
    <n v="137"/>
    <m/>
    <n v="139"/>
    <n v="1.4598540145985401E-2"/>
    <n v="163"/>
    <n v="0.17266187050359713"/>
    <n v="9.3630205324791271E-2"/>
    <n v="9.3630205324791271E-2"/>
    <n v="0"/>
    <n v="163"/>
  </r>
  <r>
    <m/>
    <m/>
    <x v="0"/>
    <x v="5"/>
    <x v="224"/>
    <n v="554"/>
    <n v="573"/>
    <n v="3.4296028880866428E-2"/>
    <n v="584"/>
    <n v="1.9197207678883072E-2"/>
    <n v="618"/>
    <n v="5.8219178082191778E-2"/>
    <n v="660"/>
    <n v="6.7961165048543687E-2"/>
    <n v="715"/>
    <n v="8.3333333333333329E-2"/>
    <n v="758"/>
    <n v="6.0139860139860141E-2"/>
    <n v="786"/>
    <n v="3.6939313984168866E-2"/>
    <n v="776"/>
    <n v="-1.2722646310432569E-2"/>
    <n v="4.3420430104676846E-2"/>
    <n v="1.2108333836868148E-2"/>
    <n v="-3.1312096267808696E-2"/>
    <n v="222"/>
  </r>
  <r>
    <m/>
    <m/>
    <x v="0"/>
    <x v="5"/>
    <x v="225"/>
    <n v="979"/>
    <n v="921"/>
    <n v="-5.9244126659856997E-2"/>
    <n v="886"/>
    <n v="-3.8002171552660155E-2"/>
    <n v="908"/>
    <n v="2.4830699774266364E-2"/>
    <n v="776"/>
    <n v="-0.14537444933920704"/>
    <n v="743"/>
    <n v="-4.252577319587629E-2"/>
    <n v="768"/>
    <n v="3.3647375504710635E-2"/>
    <n v="790"/>
    <n v="2.8645833333333332E-2"/>
    <n v="827"/>
    <n v="4.6835443037974683E-2"/>
    <n v="-1.889839613716443E-2"/>
    <n v="3.7740638185654006E-2"/>
    <n v="5.6639034322818436E-2"/>
    <n v="-152"/>
  </r>
  <r>
    <m/>
    <s v="UA"/>
    <x v="9"/>
    <x v="22"/>
    <x v="226"/>
    <m/>
    <m/>
    <m/>
    <m/>
    <m/>
    <m/>
    <m/>
    <m/>
    <m/>
    <m/>
    <m/>
    <n v="504"/>
    <m/>
    <n v="563"/>
    <n v="0.11706349206349206"/>
    <n v="509"/>
    <n v="-9.5914742451154528E-2"/>
    <n v="1.0574374806168768E-2"/>
    <n v="1.0574374806168768E-2"/>
    <n v="0"/>
    <n v="509"/>
  </r>
  <r>
    <s v="E07000091"/>
    <s v="District"/>
    <x v="1"/>
    <x v="13"/>
    <x v="227"/>
    <n v="1798"/>
    <n v="1761"/>
    <n v="-2.0578420467185762E-2"/>
    <n v="1751"/>
    <n v="-5.6785917092561046E-3"/>
    <n v="1798"/>
    <n v="2.6841804683038265E-2"/>
    <n v="1767"/>
    <n v="-1.7241379310344827E-2"/>
    <n v="1729"/>
    <n v="-2.1505376344086023E-2"/>
    <n v="1718"/>
    <n v="-6.3620589936379413E-3"/>
    <n v="1657"/>
    <n v="-3.550640279394645E-2"/>
    <n v="1753"/>
    <n v="5.7936028968014482E-2"/>
    <n v="-2.7617994959255451E-3"/>
    <n v="1.1214813087034016E-2"/>
    <n v="1.3976612582959562E-2"/>
    <n v="-45"/>
  </r>
  <r>
    <s v="E07000175"/>
    <s v="District"/>
    <x v="3"/>
    <x v="6"/>
    <x v="228"/>
    <n v="172"/>
    <n v="170"/>
    <n v="-1.1627906976744186E-2"/>
    <n v="168"/>
    <n v="-1.1764705882352941E-2"/>
    <n v="182"/>
    <n v="8.3333333333333329E-2"/>
    <n v="166"/>
    <n v="-8.7912087912087919E-2"/>
    <n v="170"/>
    <n v="2.4096385542168676E-2"/>
    <n v="171"/>
    <n v="5.8823529411764705E-3"/>
    <n v="194"/>
    <n v="0.13450292397660818"/>
    <n v="201"/>
    <n v="3.608247422680412E-2"/>
    <n v="2.1574096156113214E-2"/>
    <n v="8.5292699101706143E-2"/>
    <n v="6.3718602945592923E-2"/>
    <n v="29"/>
  </r>
  <r>
    <s v="E08000021"/>
    <s v="District"/>
    <x v="10"/>
    <x v="40"/>
    <x v="229"/>
    <n v="1465"/>
    <n v="1850"/>
    <n v="0.26279863481228671"/>
    <n v="2516"/>
    <n v="0.36"/>
    <n v="4264"/>
    <n v="0.69475357710651831"/>
    <n v="4479"/>
    <n v="5.0422138836772983E-2"/>
    <n v="4014"/>
    <n v="-0.10381781647689216"/>
    <n v="4391"/>
    <n v="9.3921275535625307E-2"/>
    <n v="2426"/>
    <n v="-0.44750626281029376"/>
    <n v="2562"/>
    <n v="5.6059356966199507E-2"/>
    <n v="0.12082886299627711"/>
    <n v="-0.19572345292204713"/>
    <n v="-0.31655231591832422"/>
    <n v="1097"/>
  </r>
  <r>
    <s v="E07000195"/>
    <s v="District"/>
    <x v="8"/>
    <x v="26"/>
    <x v="230"/>
    <n v="370"/>
    <n v="320"/>
    <n v="-0.13513513513513514"/>
    <n v="327"/>
    <n v="2.1874999999999999E-2"/>
    <n v="333"/>
    <n v="1.834862385321101E-2"/>
    <n v="423"/>
    <n v="0.27027027027027029"/>
    <n v="394"/>
    <n v="-6.8557919621749411E-2"/>
    <n v="288"/>
    <n v="-0.26903553299492383"/>
    <n v="381"/>
    <n v="0.32291666666666669"/>
    <n v="515"/>
    <n v="0.35170603674540685"/>
    <n v="6.4048501222968304E-2"/>
    <n v="0.33731135170603677"/>
    <n v="0.27326285048306848"/>
    <n v="145"/>
  </r>
  <r>
    <s v="E09000025"/>
    <s v="London Borough"/>
    <x v="5"/>
    <x v="10"/>
    <x v="231"/>
    <n v="1317"/>
    <n v="1313"/>
    <n v="-3.0372057706909645E-3"/>
    <n v="1403"/>
    <n v="6.8545316070068543E-2"/>
    <n v="691"/>
    <n v="-0.5074839629365645"/>
    <n v="481"/>
    <n v="-0.30390738060781475"/>
    <n v="421"/>
    <n v="-0.12474012474012475"/>
    <n v="333"/>
    <n v="-0.20902612826603326"/>
    <n v="323"/>
    <n v="-3.003003003003003E-2"/>
    <n v="275"/>
    <n v="-0.14860681114551083"/>
    <n v="-0.15728579092833755"/>
    <n v="-8.9318420587770425E-2"/>
    <n v="6.7967370340567129E-2"/>
    <n v="-1042"/>
  </r>
  <r>
    <m/>
    <s v="UA"/>
    <x v="9"/>
    <x v="16"/>
    <x v="232"/>
    <m/>
    <m/>
    <m/>
    <m/>
    <m/>
    <m/>
    <m/>
    <m/>
    <m/>
    <m/>
    <m/>
    <n v="5"/>
    <m/>
    <n v="0"/>
    <n v="-1"/>
    <n v="0"/>
    <e v="#DIV/0!"/>
    <e v="#DIV/0!"/>
    <e v="#DIV/0!"/>
    <e v="#DIV/0!"/>
    <n v="0"/>
  </r>
  <r>
    <s v="E10000020"/>
    <s v="County"/>
    <x v="4"/>
    <x v="41"/>
    <x v="233"/>
    <n v="12032"/>
    <n v="12079"/>
    <n v="3.90625E-3"/>
    <n v="12323"/>
    <n v="2.0200347710903222E-2"/>
    <n v="12589"/>
    <n v="2.1585652844274932E-2"/>
    <n v="12519"/>
    <n v="-5.5604098816427038E-3"/>
    <n v="12678"/>
    <n v="1.2700694943685599E-2"/>
    <n v="12859"/>
    <n v="1.4276699794920335E-2"/>
    <n v="13090"/>
    <n v="1.7964071856287425E-2"/>
    <n v="13420"/>
    <n v="2.5210084033613446E-2"/>
    <n v="1.3785423912755283E-2"/>
    <n v="2.1587077944950434E-2"/>
    <n v="7.8016540321951509E-3"/>
    <n v="1388"/>
  </r>
  <r>
    <m/>
    <m/>
    <x v="0"/>
    <x v="35"/>
    <x v="234"/>
    <n v="1483"/>
    <n v="1498"/>
    <n v="1.0114632501685773E-2"/>
    <n v="1514"/>
    <n v="1.0680907877169559E-2"/>
    <n v="1493"/>
    <n v="-1.3870541611624834E-2"/>
    <n v="1492"/>
    <n v="-6.6979236436704619E-4"/>
    <n v="1535"/>
    <n v="2.8820375335120642E-2"/>
    <n v="1683"/>
    <n v="9.6416938110749181E-2"/>
    <n v="1610"/>
    <n v="-4.3374925727866907E-2"/>
    <n v="1569"/>
    <n v="-2.546583850931677E-2"/>
    <n v="7.831469451443699E-3"/>
    <n v="-3.4420382118591837E-2"/>
    <n v="-4.225185157003554E-2"/>
    <n v="86"/>
  </r>
  <r>
    <s v="E07000043"/>
    <s v="District"/>
    <x v="7"/>
    <x v="34"/>
    <x v="235"/>
    <n v="1685"/>
    <n v="1675"/>
    <n v="-5.9347181008902079E-3"/>
    <n v="1649"/>
    <n v="-1.5522388059701492E-2"/>
    <n v="1584"/>
    <n v="-3.9417828987265008E-2"/>
    <n v="1608"/>
    <n v="1.5151515151515152E-2"/>
    <n v="1608"/>
    <n v="0"/>
    <n v="1708"/>
    <n v="6.2189054726368161E-2"/>
    <n v="1721"/>
    <n v="7.6112412177985946E-3"/>
    <n v="1718"/>
    <n v="-1.7431725740848344E-3"/>
    <n v="2.7917129217175465E-3"/>
    <n v="2.93403432185688E-3"/>
    <n v="1.423214001393335E-4"/>
    <n v="33"/>
  </r>
  <r>
    <s v="E07000050"/>
    <s v="District"/>
    <x v="7"/>
    <x v="30"/>
    <x v="236"/>
    <n v="460"/>
    <n v="468"/>
    <n v="1.7391304347826087E-2"/>
    <n v="513"/>
    <n v="9.6153846153846159E-2"/>
    <n v="495"/>
    <n v="-3.5087719298245612E-2"/>
    <n v="482"/>
    <n v="-2.6262626262626262E-2"/>
    <n v="464"/>
    <n v="-3.7344398340248962E-2"/>
    <n v="437"/>
    <n v="-5.8189655172413791E-2"/>
    <n v="429"/>
    <n v="-1.8306636155606407E-2"/>
    <n v="446"/>
    <n v="3.9627039627039624E-2"/>
    <n v="-2.7523556375536459E-3"/>
    <n v="1.0660201735716609E-2"/>
    <n v="1.3412557373270254E-2"/>
    <n v="-14"/>
  </r>
  <r>
    <s v="E12000001"/>
    <s v="Region"/>
    <x v="10"/>
    <x v="10"/>
    <x v="237"/>
    <n v="8607"/>
    <n v="9569"/>
    <n v="0.11176948995004067"/>
    <n v="10887"/>
    <n v="0.13773644058940329"/>
    <n v="12359"/>
    <n v="0.13520712776706165"/>
    <n v="12605"/>
    <n v="1.9904523019661786E-2"/>
    <n v="12255"/>
    <n v="-2.7766759222530742E-2"/>
    <n v="12537"/>
    <n v="2.3011015911872705E-2"/>
    <n v="10636"/>
    <n v="-0.15163117173167426"/>
    <n v="11416"/>
    <n v="7.3335840541556979E-2"/>
    <n v="4.0195813353174008E-2"/>
    <n v="-3.9147665595058639E-2"/>
    <n v="-7.9343478948232654E-2"/>
    <n v="2809"/>
  </r>
  <r>
    <s v="E07000038"/>
    <s v="District"/>
    <x v="3"/>
    <x v="3"/>
    <x v="238"/>
    <n v="167"/>
    <n v="171"/>
    <n v="2.3952095808383235E-2"/>
    <n v="159"/>
    <n v="-7.0175438596491224E-2"/>
    <n v="145"/>
    <n v="-8.8050314465408799E-2"/>
    <n v="160"/>
    <n v="0.10344827586206896"/>
    <n v="193"/>
    <n v="0.20624999999999999"/>
    <n v="161"/>
    <n v="-0.16580310880829016"/>
    <n v="176"/>
    <n v="9.3167701863354033E-2"/>
    <n v="190"/>
    <n v="7.9545454545454544E-2"/>
    <n v="2.2791833276133825E-2"/>
    <n v="8.6356578204404288E-2"/>
    <n v="6.3564744928270467E-2"/>
    <n v="23"/>
  </r>
  <r>
    <s v="E06000012"/>
    <s v="UA"/>
    <x v="6"/>
    <x v="10"/>
    <x v="239"/>
    <n v="373"/>
    <n v="388"/>
    <n v="4.0214477211796246E-2"/>
    <n v="388"/>
    <n v="0"/>
    <n v="367"/>
    <n v="-5.4123711340206188E-2"/>
    <n v="355"/>
    <n v="-3.2697547683923703E-2"/>
    <n v="334"/>
    <n v="-5.9154929577464786E-2"/>
    <n v="332"/>
    <n v="-5.9880239520958087E-3"/>
    <n v="323"/>
    <n v="-2.710843373493976E-2"/>
    <n v="323"/>
    <n v="0"/>
    <n v="-1.7357271134604248E-2"/>
    <n v="-1.355421686746988E-2"/>
    <n v="3.8030542671343686E-3"/>
    <n v="-50"/>
  </r>
  <r>
    <s v="E07000099"/>
    <s v="District"/>
    <x v="4"/>
    <x v="32"/>
    <x v="240"/>
    <n v="303"/>
    <n v="295"/>
    <n v="-2.6402640264026403E-2"/>
    <n v="295"/>
    <n v="0"/>
    <n v="277"/>
    <n v="-6.1016949152542375E-2"/>
    <n v="278"/>
    <n v="3.6101083032490976E-3"/>
    <n v="276"/>
    <n v="-7.1942446043165471E-3"/>
    <n v="307"/>
    <n v="0.11231884057971014"/>
    <n v="291"/>
    <n v="-5.2117263843648211E-2"/>
    <n v="288"/>
    <n v="-1.0309278350515464E-2"/>
    <n v="-5.1389284165112188E-3"/>
    <n v="-3.1213271097081836E-2"/>
    <n v="-2.6074342680570618E-2"/>
    <n v="-15"/>
  </r>
  <r>
    <s v="E07000139"/>
    <s v="District"/>
    <x v="3"/>
    <x v="36"/>
    <x v="241"/>
    <n v="238"/>
    <n v="218"/>
    <n v="-8.4033613445378158E-2"/>
    <n v="203"/>
    <n v="-6.8807339449541288E-2"/>
    <n v="210"/>
    <n v="3.4482758620689655E-2"/>
    <n v="209"/>
    <n v="-4.7619047619047623E-3"/>
    <n v="208"/>
    <n v="-4.7846889952153108E-3"/>
    <n v="226"/>
    <n v="8.6538461538461536E-2"/>
    <n v="197"/>
    <n v="-0.12831858407079647"/>
    <n v="198"/>
    <n v="5.076142131979695E-3"/>
    <n v="-2.0576096053963138E-2"/>
    <n v="-6.1621220969408384E-2"/>
    <n v="-4.104512491544525E-2"/>
    <n v="-40"/>
  </r>
  <r>
    <m/>
    <m/>
    <x v="0"/>
    <x v="35"/>
    <x v="242"/>
    <n v="326"/>
    <n v="316"/>
    <n v="-3.0674846625766871E-2"/>
    <n v="327"/>
    <n v="3.4810126582278479E-2"/>
    <n v="45"/>
    <n v="-0.86238532110091748"/>
    <n v="80"/>
    <n v="0.77777777777777779"/>
    <n v="89"/>
    <n v="0.1125"/>
    <n v="75"/>
    <n v="-0.15730337078651685"/>
    <n v="80"/>
    <n v="6.6666666666666666E-2"/>
    <n v="83"/>
    <n v="3.7499999999999999E-2"/>
    <n v="-2.6386209358097807E-3"/>
    <n v="5.2083333333333329E-2"/>
    <n v="5.4721954269143107E-2"/>
    <n v="-243"/>
  </r>
  <r>
    <s v="E06000013"/>
    <s v="UA"/>
    <x v="6"/>
    <x v="10"/>
    <x v="243"/>
    <n v="519"/>
    <n v="492"/>
    <n v="-5.2023121387283239E-2"/>
    <n v="485"/>
    <n v="-1.4227642276422764E-2"/>
    <n v="487"/>
    <n v="4.1237113402061857E-3"/>
    <n v="477"/>
    <n v="-2.0533880903490759E-2"/>
    <n v="518"/>
    <n v="8.5953878406708595E-2"/>
    <n v="445"/>
    <n v="-0.14092664092664092"/>
    <n v="386"/>
    <n v="-0.13258426966292136"/>
    <n v="351"/>
    <n v="-9.0673575129533682E-2"/>
    <n v="-4.5111442567422243E-2"/>
    <n v="-0.11162892239622751"/>
    <n v="-6.6517479828805265E-2"/>
    <n v="-168"/>
  </r>
  <r>
    <s v="E07000147"/>
    <s v="District"/>
    <x v="4"/>
    <x v="41"/>
    <x v="244"/>
    <n v="4763"/>
    <n v="4700"/>
    <n v="-1.3226957799706068E-2"/>
    <n v="4772"/>
    <n v="1.5319148936170212E-2"/>
    <n v="4901"/>
    <n v="2.7032690695725062E-2"/>
    <n v="4883"/>
    <n v="-3.6727198530912058E-3"/>
    <n v="5006"/>
    <n v="2.518943272578333E-2"/>
    <n v="5210"/>
    <n v="4.0751098681582103E-2"/>
    <n v="5359"/>
    <n v="2.8598848368522074E-2"/>
    <n v="5435"/>
    <n v="1.4181750326553461E-2"/>
    <n v="1.6771661510192371E-2"/>
    <n v="2.1390299347537767E-2"/>
    <n v="4.6186378373453962E-3"/>
    <n v="672"/>
  </r>
  <r>
    <s v="E06000024"/>
    <s v="UA"/>
    <x v="7"/>
    <x v="10"/>
    <x v="245"/>
    <n v="455"/>
    <n v="501"/>
    <n v="0.1010989010989011"/>
    <n v="478"/>
    <n v="-4.590818363273453E-2"/>
    <n v="482"/>
    <n v="8.368200836820083E-3"/>
    <n v="649"/>
    <n v="0.34647302904564314"/>
    <n v="616"/>
    <n v="-5.0847457627118647E-2"/>
    <n v="499"/>
    <n v="-0.18993506493506493"/>
    <n v="506"/>
    <n v="1.4028056112224449E-2"/>
    <n v="510"/>
    <n v="7.9051383399209481E-3"/>
    <n v="2.3897827404823956E-2"/>
    <n v="1.0966597226072699E-2"/>
    <n v="-1.2931230178751257E-2"/>
    <n v="55"/>
  </r>
  <r>
    <s v="E08000022"/>
    <s v="District"/>
    <x v="10"/>
    <x v="40"/>
    <x v="246"/>
    <n v="534"/>
    <n v="488"/>
    <n v="-8.6142322097378279E-2"/>
    <n v="452"/>
    <n v="-7.3770491803278687E-2"/>
    <n v="482"/>
    <n v="6.637168141592921E-2"/>
    <n v="512"/>
    <n v="6.2240663900414939E-2"/>
    <n v="432"/>
    <n v="-0.15625"/>
    <n v="438"/>
    <n v="1.3888888888888888E-2"/>
    <n v="350"/>
    <n v="-0.20091324200913241"/>
    <n v="286"/>
    <n v="-0.18285714285714286"/>
    <n v="-6.9678995570212399E-2"/>
    <n v="-0.19188519243313762"/>
    <n v="-0.12220619686292522"/>
    <n v="-248"/>
  </r>
  <r>
    <s v="E07000218"/>
    <s v="District"/>
    <x v="8"/>
    <x v="46"/>
    <x v="247"/>
    <n v="61"/>
    <n v="65"/>
    <n v="6.5573770491803282E-2"/>
    <n v="65"/>
    <n v="0"/>
    <n v="64"/>
    <n v="-1.5384615384615385E-2"/>
    <n v="54"/>
    <n v="-0.15625"/>
    <n v="59"/>
    <n v="9.2592592592592587E-2"/>
    <n v="59"/>
    <n v="0"/>
    <n v="65"/>
    <n v="0.10169491525423729"/>
    <n v="55"/>
    <n v="-0.15384615384615385"/>
    <n v="-8.2024363615170095E-3"/>
    <n v="-2.607561929595828E-2"/>
    <n v="-1.7873182934441269E-2"/>
    <n v="-6"/>
  </r>
  <r>
    <s v="E12000002"/>
    <s v="Region"/>
    <x v="2"/>
    <x v="10"/>
    <x v="248"/>
    <n v="19044"/>
    <n v="21026"/>
    <n v="0.10407477420709935"/>
    <n v="26292"/>
    <n v="0.25045182155426615"/>
    <n v="27810"/>
    <n v="5.7736193518941124E-2"/>
    <n v="27055"/>
    <n v="-2.7148507731032005E-2"/>
    <n v="26306"/>
    <n v="-2.7684346701164295E-2"/>
    <n v="26364"/>
    <n v="2.2048201931118374E-3"/>
    <n v="26483"/>
    <n v="4.5137308450917922E-3"/>
    <n v="27257"/>
    <n v="2.9226296114488539E-2"/>
    <n v="4.9171847750100299E-2"/>
    <n v="1.6870013479790166E-2"/>
    <n v="-3.2301834270310137E-2"/>
    <n v="8213"/>
  </r>
  <r>
    <s v="E07000134"/>
    <s v="District"/>
    <x v="3"/>
    <x v="15"/>
    <x v="249"/>
    <n v="110"/>
    <n v="101"/>
    <n v="-8.1818181818181818E-2"/>
    <n v="106"/>
    <n v="4.9504950495049507E-2"/>
    <n v="124"/>
    <n v="0.16981132075471697"/>
    <n v="151"/>
    <n v="0.21774193548387097"/>
    <n v="140"/>
    <n v="-7.2847682119205295E-2"/>
    <n v="139"/>
    <n v="-7.1428571428571426E-3"/>
    <n v="154"/>
    <n v="0.1079136690647482"/>
    <n v="165"/>
    <n v="7.1428571428571425E-2"/>
    <n v="5.6823965768339105E-2"/>
    <n v="8.9671120246659811E-2"/>
    <n v="3.2847154478320706E-2"/>
    <n v="55"/>
  </r>
  <r>
    <s v="E10000023"/>
    <s v="County"/>
    <x v="6"/>
    <x v="31"/>
    <x v="250"/>
    <n v="7595"/>
    <n v="7760"/>
    <n v="2.1724818959842001E-2"/>
    <n v="7812"/>
    <n v="6.7010309278350512E-3"/>
    <n v="7904"/>
    <n v="1.1776753712237584E-2"/>
    <n v="7851"/>
    <n v="-6.7054655870445344E-3"/>
    <n v="7739"/>
    <n v="-1.4265698637116291E-2"/>
    <n v="7868"/>
    <n v="1.6668820261015634E-2"/>
    <n v="7970"/>
    <n v="1.2963904422979155E-2"/>
    <n v="7827"/>
    <n v="-1.794228356336261E-2"/>
    <n v="3.8652350620482492E-3"/>
    <n v="-2.4891895701917273E-3"/>
    <n v="-6.3544246322399765E-3"/>
    <n v="232"/>
  </r>
  <r>
    <s v="E07000154"/>
    <s v="District"/>
    <x v="3"/>
    <x v="33"/>
    <x v="251"/>
    <n v="217"/>
    <n v="227"/>
    <n v="4.6082949308755762E-2"/>
    <n v="220"/>
    <n v="-3.0837004405286344E-2"/>
    <n v="196"/>
    <n v="-0.10909090909090909"/>
    <n v="167"/>
    <n v="-0.14795918367346939"/>
    <n v="182"/>
    <n v="8.9820359281437126E-2"/>
    <n v="198"/>
    <n v="8.7912087912087919E-2"/>
    <n v="173"/>
    <n v="-0.12626262626262627"/>
    <n v="181"/>
    <n v="4.6242774566473986E-2"/>
    <n v="-1.8011444045442037E-2"/>
    <n v="-4.0009925848076139E-2"/>
    <n v="-2.1998481802634102E-2"/>
    <n v="-36"/>
  </r>
  <r>
    <s v="E10000021"/>
    <s v="County"/>
    <x v="3"/>
    <x v="33"/>
    <x v="252"/>
    <n v="1248"/>
    <n v="1169"/>
    <n v="-6.3301282051282048E-2"/>
    <n v="1115"/>
    <n v="-4.6193327630453376E-2"/>
    <n v="984"/>
    <n v="-0.11748878923766816"/>
    <n v="905"/>
    <n v="-8.0284552845528462E-2"/>
    <n v="890"/>
    <n v="-1.6574585635359115E-2"/>
    <n v="897"/>
    <n v="7.8651685393258432E-3"/>
    <n v="855"/>
    <n v="-4.6822742474916385E-2"/>
    <n v="916"/>
    <n v="7.1345029239766086E-2"/>
    <n v="-3.6431885262014456E-2"/>
    <n v="1.2261143382424851E-2"/>
    <n v="4.8693028644439307E-2"/>
    <n v="-332"/>
  </r>
  <r>
    <s v="E06000057"/>
    <s v="UA"/>
    <x v="10"/>
    <x v="10"/>
    <x v="253"/>
    <n v="3002"/>
    <n v="3079"/>
    <n v="2.5649566955363093E-2"/>
    <n v="3081"/>
    <n v="6.4956154595647935E-4"/>
    <n v="3140"/>
    <n v="1.9149626744563452E-2"/>
    <n v="3214"/>
    <n v="2.3566878980891721E-2"/>
    <n v="3341"/>
    <n v="3.9514623522090855E-2"/>
    <n v="3387"/>
    <n v="1.3768332834480694E-2"/>
    <n v="3548"/>
    <n v="4.753469146737526E-2"/>
    <n v="3555"/>
    <n v="1.9729425028184892E-3"/>
    <n v="2.1475778069192507E-2"/>
    <n v="2.4753816985096874E-2"/>
    <n v="3.2780389159043667E-3"/>
    <n v="553"/>
  </r>
  <r>
    <s v="E07000148"/>
    <s v="District"/>
    <x v="4"/>
    <x v="41"/>
    <x v="254"/>
    <n v="331"/>
    <n v="342"/>
    <n v="3.3232628398791542E-2"/>
    <n v="412"/>
    <n v="0.2046783625730994"/>
    <n v="474"/>
    <n v="0.15048543689320387"/>
    <n v="501"/>
    <n v="5.6962025316455694E-2"/>
    <n v="496"/>
    <n v="-9.9800399201596807E-3"/>
    <n v="502"/>
    <n v="1.2096774193548387E-2"/>
    <n v="545"/>
    <n v="8.565737051792828E-2"/>
    <n v="617"/>
    <n v="0.13211009174311927"/>
    <n v="8.3155331214498349E-2"/>
    <n v="0.10888373113052377"/>
    <n v="2.5728399916025421E-2"/>
    <n v="286"/>
  </r>
  <r>
    <s v="E06000018"/>
    <s v="UA"/>
    <x v="3"/>
    <x v="10"/>
    <x v="255"/>
    <n v="891"/>
    <n v="917"/>
    <n v="2.9180695847362513E-2"/>
    <n v="946"/>
    <n v="3.162486368593239E-2"/>
    <n v="578"/>
    <n v="-0.38900634249471461"/>
    <n v="523"/>
    <n v="-9.5155709342560554E-2"/>
    <n v="417"/>
    <n v="-0.20267686424474188"/>
    <n v="372"/>
    <n v="-0.1079136690647482"/>
    <n v="354"/>
    <n v="-4.8387096774193547E-2"/>
    <n v="355"/>
    <n v="2.8248587570621469E-3"/>
    <n v="-9.7438657953825211E-2"/>
    <n v="-2.2781119008565699E-2"/>
    <n v="7.4657538945259505E-2"/>
    <n v="-536"/>
  </r>
  <r>
    <s v="E10000024"/>
    <s v="County"/>
    <x v="3"/>
    <x v="6"/>
    <x v="256"/>
    <n v="1422"/>
    <n v="1317"/>
    <n v="-7.3839662447257384E-2"/>
    <n v="1256"/>
    <n v="-4.6317388003037203E-2"/>
    <n v="1267"/>
    <n v="8.7579617834394902E-3"/>
    <n v="1144"/>
    <n v="-9.7079715864246255E-2"/>
    <n v="1157"/>
    <n v="1.1363636363636364E-2"/>
    <n v="1189"/>
    <n v="2.7657735522904063E-2"/>
    <n v="1182"/>
    <n v="-5.8873002523128683E-3"/>
    <n v="1277"/>
    <n v="8.037225042301184E-2"/>
    <n v="-1.1871560309232745E-2"/>
    <n v="3.7242475085349488E-2"/>
    <n v="4.9114035394582235E-2"/>
    <n v="-145"/>
  </r>
  <r>
    <s v="E07000219"/>
    <s v="District"/>
    <x v="8"/>
    <x v="46"/>
    <x v="257"/>
    <n v="60"/>
    <n v="56"/>
    <n v="-6.6666666666666666E-2"/>
    <n v="60"/>
    <n v="7.1428571428571425E-2"/>
    <n v="58"/>
    <n v="-3.3333333333333333E-2"/>
    <n v="53"/>
    <n v="-8.6206896551724144E-2"/>
    <n v="49"/>
    <n v="-7.5471698113207544E-2"/>
    <n v="48"/>
    <n v="-2.0408163265306121E-2"/>
    <n v="47"/>
    <n v="-2.0833333333333332E-2"/>
    <n v="46"/>
    <n v="-2.1276595744680851E-2"/>
    <n v="-3.1596014447460068E-2"/>
    <n v="-2.1054964539007091E-2"/>
    <n v="1.0541049908452976E-2"/>
    <n v="-14"/>
  </r>
  <r>
    <s v="E07000135"/>
    <s v="District"/>
    <x v="3"/>
    <x v="15"/>
    <x v="258"/>
    <n v="83"/>
    <n v="94"/>
    <n v="0.13253012048192772"/>
    <n v="94"/>
    <n v="0"/>
    <n v="91"/>
    <n v="-3.1914893617021274E-2"/>
    <n v="67"/>
    <n v="-0.26373626373626374"/>
    <n v="59"/>
    <n v="-0.11940298507462686"/>
    <n v="61"/>
    <n v="3.3898305084745763E-2"/>
    <n v="49"/>
    <n v="-0.19672131147540983"/>
    <n v="47"/>
    <n v="-4.0816326530612242E-2"/>
    <n v="-6.0770419358407553E-2"/>
    <n v="-0.11876881900301103"/>
    <n v="-5.7998399644603481E-2"/>
    <n v="-36"/>
  </r>
  <r>
    <s v="E08000004"/>
    <s v="District"/>
    <x v="2"/>
    <x v="42"/>
    <x v="259"/>
    <n v="189"/>
    <n v="190"/>
    <n v="5.2910052910052907E-3"/>
    <n v="186"/>
    <n v="-2.1052631578947368E-2"/>
    <n v="213"/>
    <n v="0.14516129032258066"/>
    <n v="208"/>
    <n v="-2.3474178403755867E-2"/>
    <n v="176"/>
    <n v="-0.15384615384615385"/>
    <n v="216"/>
    <n v="0.22727272727272727"/>
    <n v="251"/>
    <n v="0.16203703703703703"/>
    <n v="248"/>
    <n v="-1.1952191235059761E-2"/>
    <n v="4.1179613107429174E-2"/>
    <n v="7.5042422900988642E-2"/>
    <n v="3.3862809793559469E-2"/>
    <n v="59"/>
  </r>
  <r>
    <m/>
    <m/>
    <x v="0"/>
    <x v="5"/>
    <x v="260"/>
    <n v="445"/>
    <n v="471"/>
    <n v="5.8426966292134834E-2"/>
    <n v="496"/>
    <n v="5.3078556263269641E-2"/>
    <n v="503"/>
    <n v="1.4112903225806451E-2"/>
    <n v="380"/>
    <n v="-0.24453280318091453"/>
    <n v="394"/>
    <n v="3.6842105263157891E-2"/>
    <n v="392"/>
    <n v="-5.076142131979695E-3"/>
    <n v="406"/>
    <n v="3.5714285714285712E-2"/>
    <n v="408"/>
    <n v="4.9261083743842365E-3"/>
    <n v="-5.8135025224819335E-3"/>
    <n v="2.0320197044334975E-2"/>
    <n v="2.6133699566816909E-2"/>
    <n v="-37"/>
  </r>
  <r>
    <s v="E07000178"/>
    <s v="District"/>
    <x v="1"/>
    <x v="28"/>
    <x v="261"/>
    <n v="1328"/>
    <n v="1332"/>
    <n v="3.0120481927710845E-3"/>
    <n v="1247"/>
    <n v="-6.3813813813813819E-2"/>
    <n v="858"/>
    <n v="-0.31194867682437849"/>
    <n v="1001"/>
    <n v="0.16666666666666666"/>
    <n v="1159"/>
    <n v="0.15784215784215785"/>
    <n v="1051"/>
    <n v="-9.3183779119930976E-2"/>
    <n v="1004"/>
    <n v="-4.4719314938154141E-2"/>
    <n v="800"/>
    <n v="-0.20318725099601595"/>
    <n v="-4.8666495373837222E-2"/>
    <n v="-0.12395328296708505"/>
    <n v="-7.5286787593247834E-2"/>
    <n v="-528"/>
  </r>
  <r>
    <s v="E10000025"/>
    <s v="County"/>
    <x v="1"/>
    <x v="28"/>
    <x v="262"/>
    <n v="3118"/>
    <n v="3145"/>
    <n v="8.6593970493906349E-3"/>
    <n v="3035"/>
    <n v="-3.4976152623211444E-2"/>
    <n v="2847"/>
    <n v="-6.1943986820428336E-2"/>
    <n v="2795"/>
    <n v="-1.8264840182648401E-2"/>
    <n v="3039"/>
    <n v="8.7298747763864037E-2"/>
    <n v="2954"/>
    <n v="-2.796972688384337E-2"/>
    <n v="2918"/>
    <n v="-1.2186865267433988E-2"/>
    <n v="2719"/>
    <n v="-6.8197395476353673E-2"/>
    <n v="-1.5947602805083068E-2"/>
    <n v="-4.0192130371893828E-2"/>
    <n v="-2.424452756681076E-2"/>
    <n v="-399"/>
  </r>
  <r>
    <m/>
    <s v="UA"/>
    <x v="9"/>
    <x v="19"/>
    <x v="263"/>
    <m/>
    <m/>
    <m/>
    <m/>
    <m/>
    <m/>
    <m/>
    <m/>
    <m/>
    <m/>
    <m/>
    <n v="2801"/>
    <m/>
    <n v="4224"/>
    <n v="0.50803284541235272"/>
    <n v="4047"/>
    <n v="-4.1903409090909088E-2"/>
    <n v="0.23306471816072183"/>
    <n v="0.23306471816072183"/>
    <n v="0"/>
    <n v="4047"/>
  </r>
  <r>
    <s v="E07000122"/>
    <s v="District"/>
    <x v="2"/>
    <x v="29"/>
    <x v="264"/>
    <n v="117"/>
    <n v="117"/>
    <n v="0"/>
    <n v="117"/>
    <n v="0"/>
    <n v="105"/>
    <n v="-0.10256410256410256"/>
    <n v="202"/>
    <n v="0.92380952380952386"/>
    <n v="178"/>
    <n v="-0.11881188118811881"/>
    <n v="160"/>
    <n v="-0.10112359550561797"/>
    <n v="176"/>
    <n v="0.1"/>
    <n v="172"/>
    <n v="-2.2727272727272728E-2"/>
    <n v="8.4822833978051473E-2"/>
    <n v="3.8636363636363635E-2"/>
    <n v="-4.6186470341687838E-2"/>
    <n v="55"/>
  </r>
  <r>
    <m/>
    <m/>
    <x v="0"/>
    <x v="4"/>
    <x v="265"/>
    <n v="2000"/>
    <n v="2053"/>
    <n v="2.6499999999999999E-2"/>
    <n v="2056"/>
    <n v="1.4612761811982464E-3"/>
    <n v="1985"/>
    <n v="-3.4533073929961092E-2"/>
    <n v="1224"/>
    <n v="-0.38337531486146098"/>
    <n v="1218"/>
    <n v="-4.9019607843137254E-3"/>
    <n v="1217"/>
    <n v="-8.2101806239737272E-4"/>
    <n v="1194"/>
    <n v="-1.8898931799506986E-2"/>
    <n v="1195"/>
    <n v="8.375209380234506E-4"/>
    <n v="-5.1716437789802304E-2"/>
    <n v="-9.0307054307417669E-3"/>
    <n v="4.2685732359060535E-2"/>
    <n v="-805"/>
  </r>
  <r>
    <s v="E06000031"/>
    <s v="UA"/>
    <x v="4"/>
    <x v="10"/>
    <x v="266"/>
    <n v="212"/>
    <n v="229"/>
    <n v="8.0188679245283015E-2"/>
    <n v="210"/>
    <n v="-8.296943231441048E-2"/>
    <n v="161"/>
    <n v="-0.23333333333333334"/>
    <n v="127"/>
    <n v="-0.21118012422360249"/>
    <n v="153"/>
    <n v="0.20472440944881889"/>
    <n v="162"/>
    <n v="5.8823529411764705E-2"/>
    <n v="122"/>
    <n v="-0.24691358024691357"/>
    <n v="117"/>
    <n v="-4.0983606557377046E-2"/>
    <n v="-5.8955432321221288E-2"/>
    <n v="-0.1439485934021453"/>
    <n v="-8.4993161080924015E-2"/>
    <n v="-95"/>
  </r>
  <r>
    <s v="E06000026"/>
    <s v="UA"/>
    <x v="7"/>
    <x v="10"/>
    <x v="267"/>
    <n v="1059"/>
    <n v="1071"/>
    <n v="1.1331444759206799E-2"/>
    <n v="1004"/>
    <n v="-6.2558356676003735E-2"/>
    <n v="800"/>
    <n v="-0.20318725099601595"/>
    <n v="730"/>
    <n v="-8.7499999999999994E-2"/>
    <n v="719"/>
    <n v="-1.5068493150684932E-2"/>
    <n v="687"/>
    <n v="-4.4506258692628649E-2"/>
    <n v="700"/>
    <n v="1.8922852983988356E-2"/>
    <n v="781"/>
    <n v="0.11571428571428571"/>
    <n v="-3.335647200723154E-2"/>
    <n v="6.7318569349137033E-2"/>
    <n v="0.10067504135636857"/>
    <n v="-278"/>
  </r>
  <r>
    <s v="E06000029"/>
    <s v="UA"/>
    <x v="7"/>
    <x v="10"/>
    <x v="268"/>
    <n v="1775"/>
    <n v="1759"/>
    <n v="-9.014084507042254E-3"/>
    <n v="1818"/>
    <n v="3.3541785105173395E-2"/>
    <n v="1775"/>
    <n v="-2.3652365236523653E-2"/>
    <n v="1676"/>
    <n v="-5.5774647887323947E-2"/>
    <n v="1627"/>
    <n v="-2.9236276849642005E-2"/>
    <n v="1559"/>
    <n v="-4.1794714197910261E-2"/>
    <n v="1583"/>
    <n v="1.5394483643361129E-2"/>
    <n v="1554"/>
    <n v="-1.831964624131396E-2"/>
    <n v="-1.6106933271402696E-2"/>
    <n v="-1.4625812989764158E-3"/>
    <n v="1.464435197242628E-2"/>
    <n v="-221"/>
  </r>
  <r>
    <s v="E06000044"/>
    <s v="UA"/>
    <x v="1"/>
    <x v="10"/>
    <x v="269"/>
    <n v="953"/>
    <n v="952"/>
    <n v="-1.0493179433368311E-3"/>
    <n v="909"/>
    <n v="-4.5168067226890755E-2"/>
    <n v="1075"/>
    <n v="0.18261826182618263"/>
    <n v="1056"/>
    <n v="-1.7674418604651163E-2"/>
    <n v="1084"/>
    <n v="2.6515151515151516E-2"/>
    <n v="966"/>
    <n v="-0.10885608856088561"/>
    <n v="978"/>
    <n v="1.2422360248447204E-2"/>
    <n v="1152"/>
    <n v="0.17791411042944785"/>
    <n v="2.8340248960433106E-2"/>
    <n v="9.5168235338947527E-2"/>
    <n v="6.682798637851442E-2"/>
    <n v="199"/>
  </r>
  <r>
    <m/>
    <s v="UA"/>
    <x v="9"/>
    <x v="23"/>
    <x v="270"/>
    <m/>
    <m/>
    <m/>
    <m/>
    <m/>
    <m/>
    <m/>
    <m/>
    <m/>
    <m/>
    <m/>
    <n v="1261"/>
    <m/>
    <n v="1098"/>
    <n v="-0.12926249008723237"/>
    <n v="1245"/>
    <n v="0.13387978142076504"/>
    <n v="2.3086456667663346E-3"/>
    <n v="2.3086456667663346E-3"/>
    <n v="0"/>
    <n v="1245"/>
  </r>
  <r>
    <s v="E07000123"/>
    <s v="District"/>
    <x v="2"/>
    <x v="29"/>
    <x v="271"/>
    <n v="267"/>
    <n v="301"/>
    <n v="0.12734082397003746"/>
    <n v="271"/>
    <n v="-9.9667774086378738E-2"/>
    <n v="305"/>
    <n v="0.12546125461254612"/>
    <n v="279"/>
    <n v="-8.5245901639344257E-2"/>
    <n v="292"/>
    <n v="4.6594982078853049E-2"/>
    <n v="345"/>
    <n v="0.1815068493150685"/>
    <n v="302"/>
    <n v="-0.1246376811594203"/>
    <n v="399"/>
    <n v="0.32119205298013243"/>
    <n v="6.1568075758936781E-2"/>
    <n v="9.8277185910356057E-2"/>
    <n v="3.6709110151419276E-2"/>
    <n v="132"/>
  </r>
  <r>
    <s v="E07000051"/>
    <s v="District"/>
    <x v="7"/>
    <x v="30"/>
    <x v="272"/>
    <n v="1590"/>
    <n v="1599"/>
    <n v="5.6603773584905656E-3"/>
    <n v="1635"/>
    <n v="2.2514071294559099E-2"/>
    <n v="1658"/>
    <n v="1.4067278287461774E-2"/>
    <n v="1642"/>
    <n v="-9.6501809408926411E-3"/>
    <n v="1630"/>
    <n v="-7.3081607795371494E-3"/>
    <n v="1646"/>
    <n v="9.8159509202453993E-3"/>
    <n v="1631"/>
    <n v="-9.113001215066828E-3"/>
    <n v="1628"/>
    <n v="-1.8393623543838135E-3"/>
    <n v="3.0183715713595501E-3"/>
    <n v="-5.4761817847253204E-3"/>
    <n v="-8.4945533560848701E-3"/>
    <n v="38"/>
  </r>
  <r>
    <s v="E06000038"/>
    <s v="UA"/>
    <x v="1"/>
    <x v="10"/>
    <x v="273"/>
    <n v="1059"/>
    <n v="1026"/>
    <n v="-3.1161473087818695E-2"/>
    <n v="1072"/>
    <n v="4.4834307992202727E-2"/>
    <n v="918"/>
    <n v="-0.14365671641791045"/>
    <n v="944"/>
    <n v="2.8322440087145968E-2"/>
    <n v="949"/>
    <n v="5.2966101694915252E-3"/>
    <n v="1197"/>
    <n v="0.26132771338250788"/>
    <n v="1247"/>
    <n v="4.1771094402673348E-2"/>
    <n v="1246"/>
    <n v="-8.0192461908580592E-4"/>
    <n v="2.5741506488650812E-2"/>
    <n v="2.0484584891793771E-2"/>
    <n v="-5.2569215968570407E-3"/>
    <n v="187"/>
  </r>
  <r>
    <s v="E09000026"/>
    <s v="London Borough"/>
    <x v="5"/>
    <x v="10"/>
    <x v="274"/>
    <n v="1018"/>
    <n v="1052"/>
    <n v="3.3398821218074658E-2"/>
    <n v="1125"/>
    <n v="6.939163498098859E-2"/>
    <n v="1027"/>
    <n v="-8.7111111111111111E-2"/>
    <n v="879"/>
    <n v="-0.14410905550146055"/>
    <n v="915"/>
    <n v="4.0955631399317405E-2"/>
    <n v="816"/>
    <n v="-0.10819672131147541"/>
    <n v="868"/>
    <n v="6.3725490196078427E-2"/>
    <n v="777"/>
    <n v="-0.10483870967741936"/>
    <n v="-2.959800247587592E-2"/>
    <n v="-2.0556609740670466E-2"/>
    <n v="9.0413927352054543E-3"/>
    <n v="-241"/>
  </r>
  <r>
    <s v="E06000003"/>
    <s v="UA"/>
    <x v="10"/>
    <x v="10"/>
    <x v="275"/>
    <n v="93"/>
    <n v="94"/>
    <n v="1.0752688172043012E-2"/>
    <n v="147"/>
    <n v="0.56382978723404253"/>
    <n v="161"/>
    <n v="9.5238095238095233E-2"/>
    <n v="161"/>
    <n v="0"/>
    <n v="173"/>
    <n v="7.4534161490683232E-2"/>
    <n v="185"/>
    <n v="6.9364161849710976E-2"/>
    <n v="212"/>
    <n v="0.14594594594594595"/>
    <n v="240"/>
    <n v="0.13207547169811321"/>
    <n v="0.13646753895357927"/>
    <n v="0.13901070882202959"/>
    <n v="2.5431698684503234E-3"/>
    <n v="147"/>
  </r>
  <r>
    <s v="E07000236"/>
    <s v="District"/>
    <x v="8"/>
    <x v="44"/>
    <x v="276"/>
    <n v="39"/>
    <n v="39"/>
    <n v="0"/>
    <n v="35"/>
    <n v="-0.10256410256410256"/>
    <n v="39"/>
    <n v="0.11428571428571428"/>
    <n v="30"/>
    <n v="-0.23076923076923078"/>
    <n v="29"/>
    <n v="-3.3333333333333333E-2"/>
    <n v="70"/>
    <n v="1.4137931034482758"/>
    <n v="69"/>
    <n v="-1.4285714285714285E-2"/>
    <n v="89"/>
    <n v="0.28985507246376813"/>
    <n v="0.17962268865567216"/>
    <n v="0.13778467908902692"/>
    <n v="-4.183800956664524E-2"/>
    <n v="50"/>
  </r>
  <r>
    <s v="E07000211"/>
    <s v="District"/>
    <x v="1"/>
    <x v="38"/>
    <x v="277"/>
    <n v="387"/>
    <n v="378"/>
    <n v="-2.3255813953488372E-2"/>
    <n v="364"/>
    <n v="-3.7037037037037035E-2"/>
    <n v="347"/>
    <n v="-4.6703296703296704E-2"/>
    <n v="332"/>
    <n v="-4.3227665706051875E-2"/>
    <n v="269"/>
    <n v="-0.18975903614457831"/>
    <n v="308"/>
    <n v="0.1449814126394052"/>
    <n v="323"/>
    <n v="4.8701298701298704E-2"/>
    <n v="300"/>
    <n v="-7.1207430340557279E-2"/>
    <n v="-2.7188446068038205E-2"/>
    <n v="-1.1253065819629288E-2"/>
    <n v="1.5935380248408917E-2"/>
    <n v="-87"/>
  </r>
  <r>
    <m/>
    <m/>
    <x v="0"/>
    <x v="35"/>
    <x v="278"/>
    <n v="1654"/>
    <n v="1805"/>
    <n v="9.1293833131801699E-2"/>
    <n v="1986"/>
    <n v="0.10027700831024931"/>
    <n v="385"/>
    <n v="-0.80614300100704939"/>
    <n v="484"/>
    <n v="0.25714285714285712"/>
    <n v="253"/>
    <n v="-0.47727272727272729"/>
    <n v="182"/>
    <n v="-0.28063241106719367"/>
    <n v="172"/>
    <n v="-5.4945054945054944E-2"/>
    <n v="166"/>
    <n v="-3.4883720930232558E-2"/>
    <n v="-0.15064540207966873"/>
    <n v="-4.4914387937643754E-2"/>
    <n v="0.10573101414202497"/>
    <n v="-1488"/>
  </r>
  <r>
    <m/>
    <s v="UA"/>
    <x v="9"/>
    <x v="17"/>
    <x v="279"/>
    <m/>
    <m/>
    <m/>
    <m/>
    <m/>
    <m/>
    <m/>
    <m/>
    <m/>
    <m/>
    <m/>
    <n v="232"/>
    <m/>
    <n v="214"/>
    <n v="-7.7586206896551727E-2"/>
    <n v="220"/>
    <n v="2.8037383177570093E-2"/>
    <n v="-2.4774411859490815E-2"/>
    <n v="-2.4774411859490815E-2"/>
    <n v="0"/>
    <n v="220"/>
  </r>
  <r>
    <s v="E07000124"/>
    <s v="District"/>
    <x v="2"/>
    <x v="29"/>
    <x v="280"/>
    <n v="218"/>
    <n v="211"/>
    <n v="-3.2110091743119268E-2"/>
    <n v="206"/>
    <n v="-2.3696682464454975E-2"/>
    <n v="184"/>
    <n v="-0.10679611650485436"/>
    <n v="190"/>
    <n v="3.2608695652173912E-2"/>
    <n v="195"/>
    <n v="2.6315789473684209E-2"/>
    <n v="217"/>
    <n v="0.11282051282051282"/>
    <n v="222"/>
    <n v="2.3041474654377881E-2"/>
    <n v="225"/>
    <n v="1.3513513513513514E-2"/>
    <n v="5.7121369252292158E-3"/>
    <n v="1.8277494083945696E-2"/>
    <n v="1.256535715871648E-2"/>
    <n v="7"/>
  </r>
  <r>
    <s v="E09000027"/>
    <s v="London Borough"/>
    <x v="5"/>
    <x v="10"/>
    <x v="281"/>
    <n v="708"/>
    <n v="700"/>
    <n v="-1.1299435028248588E-2"/>
    <n v="817"/>
    <n v="0.16714285714285715"/>
    <n v="763"/>
    <n v="-6.6095471236230108E-2"/>
    <n v="609"/>
    <n v="-0.20183486238532111"/>
    <n v="525"/>
    <n v="-0.13793103448275862"/>
    <n v="521"/>
    <n v="-7.619047619047619E-3"/>
    <n v="497"/>
    <n v="-4.6065259117082535E-2"/>
    <n v="431"/>
    <n v="-0.13279678068410464"/>
    <n v="-5.4562379176242015E-2"/>
    <n v="-8.9431019900593586E-2"/>
    <n v="-3.4868640724351571E-2"/>
    <n v="-277"/>
  </r>
  <r>
    <s v="E07000166"/>
    <s v="District"/>
    <x v="6"/>
    <x v="31"/>
    <x v="282"/>
    <n v="894"/>
    <n v="936"/>
    <n v="4.6979865771812082E-2"/>
    <n v="942"/>
    <n v="6.41025641025641E-3"/>
    <n v="1004"/>
    <n v="6.5817409766454352E-2"/>
    <n v="1009"/>
    <n v="4.9800796812749003E-3"/>
    <n v="990"/>
    <n v="-1.8830525272547076E-2"/>
    <n v="1008"/>
    <n v="1.8181818181818181E-2"/>
    <n v="1014"/>
    <n v="5.9523809523809521E-3"/>
    <n v="981"/>
    <n v="-3.2544378698224852E-2"/>
    <n v="1.211836334915312E-2"/>
    <n v="-1.329599887292195E-2"/>
    <n v="-2.541436222207507E-2"/>
    <n v="87"/>
  </r>
  <r>
    <s v="E08000005"/>
    <s v="District"/>
    <x v="2"/>
    <x v="42"/>
    <x v="283"/>
    <n v="25"/>
    <n v="63"/>
    <n v="1.52"/>
    <n v="72"/>
    <n v="0.14285714285714285"/>
    <n v="337"/>
    <n v="3.6805555555555554"/>
    <n v="391"/>
    <n v="0.16023738872403562"/>
    <n v="454"/>
    <n v="0.16112531969309463"/>
    <n v="458"/>
    <n v="8.8105726872246704E-3"/>
    <n v="287"/>
    <n v="-0.37336244541484714"/>
    <n v="287"/>
    <n v="0"/>
    <n v="0.66252794176277563"/>
    <n v="-0.18668122270742357"/>
    <n v="-0.84920916447019923"/>
    <n v="262"/>
  </r>
  <r>
    <s v="E07000075"/>
    <s v="District"/>
    <x v="4"/>
    <x v="12"/>
    <x v="284"/>
    <n v="33"/>
    <n v="69"/>
    <n v="1.0909090909090908"/>
    <n v="74"/>
    <n v="7.2463768115942032E-2"/>
    <n v="86"/>
    <n v="0.16216216216216217"/>
    <n v="88"/>
    <n v="2.3255813953488372E-2"/>
    <n v="86"/>
    <n v="-2.2727272727272728E-2"/>
    <n v="76"/>
    <n v="-0.11627906976744186"/>
    <n v="86"/>
    <n v="0.13157894736842105"/>
    <n v="88"/>
    <n v="2.3255813953488372E-2"/>
    <n v="0.17057740674598479"/>
    <n v="7.7417380660954715E-2"/>
    <n v="-9.3160026085030073E-2"/>
    <n v="55"/>
  </r>
  <r>
    <s v="E07000125"/>
    <s v="District"/>
    <x v="2"/>
    <x v="29"/>
    <x v="285"/>
    <n v="123"/>
    <n v="131"/>
    <n v="6.5040650406504072E-2"/>
    <n v="135"/>
    <n v="3.0534351145038167E-2"/>
    <n v="140"/>
    <n v="3.7037037037037035E-2"/>
    <n v="147"/>
    <n v="0.05"/>
    <n v="158"/>
    <n v="7.4829931972789115E-2"/>
    <n v="158"/>
    <n v="0"/>
    <n v="154"/>
    <n v="-2.5316455696202531E-2"/>
    <n v="155"/>
    <n v="6.4935064935064939E-3"/>
    <n v="2.9827377669834048E-2"/>
    <n v="-9.4114746013480195E-3"/>
    <n v="-3.9238852271182068E-2"/>
    <n v="32"/>
  </r>
  <r>
    <s v="E07000064"/>
    <s v="District"/>
    <x v="1"/>
    <x v="37"/>
    <x v="286"/>
    <n v="1457"/>
    <n v="1449"/>
    <n v="-5.4907343857240904E-3"/>
    <n v="1465"/>
    <n v="1.1042097998619738E-2"/>
    <n v="1476"/>
    <n v="7.5085324232081908E-3"/>
    <n v="1410"/>
    <n v="-4.4715447154471545E-2"/>
    <n v="1381"/>
    <n v="-2.0567375886524821E-2"/>
    <n v="1334"/>
    <n v="-3.403330919623461E-2"/>
    <n v="1268"/>
    <n v="-4.9475262368815595E-2"/>
    <n v="1196"/>
    <n v="-5.6782334384858045E-2"/>
    <n v="-2.4064229119350099E-2"/>
    <n v="-5.3128798376836817E-2"/>
    <n v="-2.9064569257486718E-2"/>
    <n v="-261"/>
  </r>
  <r>
    <s v="E08000018"/>
    <s v="District"/>
    <x v="6"/>
    <x v="11"/>
    <x v="287"/>
    <n v="426"/>
    <n v="434"/>
    <n v="1.8779342723004695E-2"/>
    <n v="409"/>
    <n v="-5.7603686635944701E-2"/>
    <n v="493"/>
    <n v="0.20537897310513448"/>
    <n v="432"/>
    <n v="-0.12373225152129817"/>
    <n v="412"/>
    <n v="-4.6296296296296294E-2"/>
    <n v="426"/>
    <n v="3.3980582524271843E-2"/>
    <n v="487"/>
    <n v="0.14319248826291081"/>
    <n v="424"/>
    <n v="-0.12936344969199179"/>
    <n v="5.5419628087238597E-3"/>
    <n v="6.9145192854595111E-3"/>
    <n v="1.3725564767356514E-3"/>
    <n v="-2"/>
  </r>
  <r>
    <s v="E07000220"/>
    <s v="District"/>
    <x v="8"/>
    <x v="46"/>
    <x v="288"/>
    <n v="239"/>
    <n v="207"/>
    <n v="-0.13389121338912133"/>
    <n v="193"/>
    <n v="-6.7632850241545889E-2"/>
    <n v="183"/>
    <n v="-5.181347150259067E-2"/>
    <n v="177"/>
    <n v="-3.2786885245901641E-2"/>
    <n v="173"/>
    <n v="-2.2598870056497175E-2"/>
    <n v="176"/>
    <n v="1.7341040462427744E-2"/>
    <n v="171"/>
    <n v="-2.8409090909090908E-2"/>
    <n v="160"/>
    <n v="-6.4327485380116955E-2"/>
    <n v="-4.8014853282804602E-2"/>
    <n v="-4.6368288144603934E-2"/>
    <n v="1.6465651382006688E-3"/>
    <n v="-79"/>
  </r>
  <r>
    <s v="E07000212"/>
    <s v="District"/>
    <x v="1"/>
    <x v="38"/>
    <x v="289"/>
    <n v="223"/>
    <n v="215"/>
    <n v="-3.5874439461883408E-2"/>
    <n v="220"/>
    <n v="2.3255813953488372E-2"/>
    <n v="201"/>
    <n v="-8.6363636363636365E-2"/>
    <n v="189"/>
    <n v="-5.9701492537313432E-2"/>
    <n v="178"/>
    <n v="-5.8201058201058198E-2"/>
    <n v="168"/>
    <n v="-5.6179775280898875E-2"/>
    <n v="156"/>
    <n v="-7.1428571428571425E-2"/>
    <n v="144"/>
    <n v="-7.6923076923076927E-2"/>
    <n v="-5.2677029530368784E-2"/>
    <n v="-7.4175824175824176E-2"/>
    <n v="-2.1498794645455392E-2"/>
    <n v="-79"/>
  </r>
  <r>
    <s v="E07000176"/>
    <s v="District"/>
    <x v="3"/>
    <x v="6"/>
    <x v="290"/>
    <n v="368"/>
    <n v="303"/>
    <n v="-0.1766304347826087"/>
    <n v="272"/>
    <n v="-0.10231023102310231"/>
    <n v="218"/>
    <n v="-0.19852941176470587"/>
    <n v="209"/>
    <n v="-4.1284403669724773E-2"/>
    <n v="214"/>
    <n v="2.3923444976076555E-2"/>
    <n v="205"/>
    <n v="-4.2056074766355138E-2"/>
    <n v="187"/>
    <n v="-8.7804878048780483E-2"/>
    <n v="209"/>
    <n v="0.11764705882352941"/>
    <n v="-6.3380616281958901E-2"/>
    <n v="1.4921090387374464E-2"/>
    <n v="7.8301706669333365E-2"/>
    <n v="-159"/>
  </r>
  <r>
    <s v="E07000092"/>
    <s v="District"/>
    <x v="1"/>
    <x v="13"/>
    <x v="291"/>
    <n v="211"/>
    <n v="203"/>
    <n v="-3.7914691943127965E-2"/>
    <n v="217"/>
    <n v="6.8965517241379309E-2"/>
    <n v="205"/>
    <n v="-5.5299539170506916E-2"/>
    <n v="194"/>
    <n v="-5.3658536585365853E-2"/>
    <n v="204"/>
    <n v="5.1546391752577317E-2"/>
    <n v="188"/>
    <n v="-7.8431372549019607E-2"/>
    <n v="215"/>
    <n v="0.14361702127659576"/>
    <n v="244"/>
    <n v="0.13488372093023257"/>
    <n v="2.1713563869095578E-2"/>
    <n v="0.13925037110341415"/>
    <n v="0.11753680723431857"/>
    <n v="33"/>
  </r>
  <r>
    <s v="E06000017"/>
    <s v="UA"/>
    <x v="3"/>
    <x v="10"/>
    <x v="292"/>
    <n v="151"/>
    <n v="161"/>
    <n v="6.6225165562913912E-2"/>
    <n v="151"/>
    <n v="-6.2111801242236024E-2"/>
    <n v="152"/>
    <n v="6.6225165562913907E-3"/>
    <n v="165"/>
    <n v="8.5526315789473686E-2"/>
    <n v="166"/>
    <n v="6.0606060606060606E-3"/>
    <n v="161"/>
    <n v="-3.0120481927710843E-2"/>
    <n v="161"/>
    <n v="0"/>
    <n v="166"/>
    <n v="3.1055900621118012E-2"/>
    <n v="1.2907277677557024E-2"/>
    <n v="1.5527950310559006E-2"/>
    <n v="2.6206726330019817E-3"/>
    <n v="15"/>
  </r>
  <r>
    <s v="E07000167"/>
    <s v="District"/>
    <x v="6"/>
    <x v="31"/>
    <x v="293"/>
    <n v="764"/>
    <n v="804"/>
    <n v="5.2356020942408377E-2"/>
    <n v="805"/>
    <n v="1.2437810945273632E-3"/>
    <n v="795"/>
    <n v="-1.2422360248447204E-2"/>
    <n v="799"/>
    <n v="5.0314465408805029E-3"/>
    <n v="812"/>
    <n v="1.6270337922403004E-2"/>
    <n v="818"/>
    <n v="7.3891625615763543E-3"/>
    <n v="805"/>
    <n v="-1.5892420537897311E-2"/>
    <n v="787"/>
    <n v="-2.236024844720497E-2"/>
    <n v="3.9519649785307639E-3"/>
    <n v="-1.9126334492551141E-2"/>
    <n v="-2.3078299471081906E-2"/>
    <n v="23"/>
  </r>
  <r>
    <s v="E08000006"/>
    <s v="District"/>
    <x v="2"/>
    <x v="42"/>
    <x v="294"/>
    <n v="196"/>
    <n v="896"/>
    <n v="3.5714285714285716"/>
    <n v="1332"/>
    <n v="0.48660714285714285"/>
    <n v="1067"/>
    <n v="-0.19894894894894896"/>
    <n v="1165"/>
    <n v="9.1846298031865045E-2"/>
    <n v="1041"/>
    <n v="-0.10643776824034334"/>
    <n v="876"/>
    <n v="-0.15850144092219021"/>
    <n v="1273"/>
    <n v="0.45319634703196349"/>
    <n v="1274"/>
    <n v="7.855459544383347E-4"/>
    <n v="0.51749696839906234"/>
    <n v="0.22699094649320092"/>
    <n v="-0.29050602190586139"/>
    <n v="1078"/>
  </r>
  <r>
    <s v="E08000028"/>
    <s v="District"/>
    <x v="8"/>
    <x v="14"/>
    <x v="295"/>
    <n v="111"/>
    <n v="97"/>
    <n v="-0.12612612612612611"/>
    <n v="24"/>
    <n v="-0.75257731958762886"/>
    <n v="384"/>
    <n v="15"/>
    <n v="16"/>
    <n v="-0.95833333333333337"/>
    <n v="17"/>
    <n v="6.25E-2"/>
    <n v="13"/>
    <n v="-0.23529411764705882"/>
    <n v="10"/>
    <n v="-0.23076923076923078"/>
    <n v="8"/>
    <n v="-0.2"/>
    <n v="1.5699249840670779"/>
    <n v="-0.2153846153846154"/>
    <n v="-1.7853095994516934"/>
    <n v="-103"/>
  </r>
  <r>
    <s v="E07000168"/>
    <s v="District"/>
    <x v="6"/>
    <x v="31"/>
    <x v="296"/>
    <n v="3979"/>
    <n v="4067"/>
    <n v="2.2116109575270167E-2"/>
    <n v="4114"/>
    <n v="1.1556429800835996E-2"/>
    <n v="4237"/>
    <n v="2.989790957705396E-2"/>
    <n v="4159"/>
    <n v="-1.8409251829124382E-2"/>
    <n v="4058"/>
    <n v="-2.4284683818225534E-2"/>
    <n v="4054"/>
    <n v="-9.8570724494825043E-4"/>
    <n v="4059"/>
    <n v="1.23334977799704E-3"/>
    <n v="4056"/>
    <n v="-7.3909830007390983E-4"/>
    <n v="2.5481321923481355E-3"/>
    <n v="2.4712573896156506E-4"/>
    <n v="-2.3010064533865704E-3"/>
    <n v="77"/>
  </r>
  <r>
    <m/>
    <s v="Scotland"/>
    <x v="0"/>
    <x v="10"/>
    <x v="297"/>
    <n v="38002"/>
    <n v="39250"/>
    <n v="3.2840376822272511E-2"/>
    <n v="40599"/>
    <n v="3.4369426751592359E-2"/>
    <n v="35734"/>
    <n v="-0.11983053769797286"/>
    <n v="27879"/>
    <n v="-0.219818660099625"/>
    <n v="27317"/>
    <n v="-2.0158542271960973E-2"/>
    <n v="26140"/>
    <n v="-4.3086722553721125E-2"/>
    <n v="25660"/>
    <n v="-1.8362662586074982E-2"/>
    <n v="24907"/>
    <n v="-2.9345284489477787E-2"/>
    <n v="-4.792407576562098E-2"/>
    <n v="-2.3853973537776386E-2"/>
    <n v="2.4070102227844593E-2"/>
    <n v="-13095"/>
  </r>
  <r>
    <m/>
    <m/>
    <x v="0"/>
    <x v="4"/>
    <x v="298"/>
    <n v="994"/>
    <n v="1040"/>
    <n v="4.6277665995975853E-2"/>
    <n v="1032"/>
    <n v="-7.6923076923076927E-3"/>
    <n v="1149"/>
    <n v="0.11337209302325581"/>
    <n v="1186"/>
    <n v="3.2201914708442123E-2"/>
    <n v="1275"/>
    <n v="7.5042158516020238E-2"/>
    <n v="1036"/>
    <n v="-0.18745098039215685"/>
    <n v="960"/>
    <n v="-7.3359073359073365E-2"/>
    <n v="945"/>
    <n v="-1.5625E-2"/>
    <n v="-2.1541911499804844E-3"/>
    <n v="-4.4492036679536683E-2"/>
    <n v="-4.2337845529556196E-2"/>
    <n v="-49"/>
  </r>
  <r>
    <s v="E07000188"/>
    <s v="District"/>
    <x v="7"/>
    <x v="45"/>
    <x v="299"/>
    <n v="442"/>
    <n v="434"/>
    <n v="-1.8099547511312219E-2"/>
    <n v="428"/>
    <n v="-1.3824884792626729E-2"/>
    <n v="445"/>
    <n v="3.9719626168224297E-2"/>
    <n v="504"/>
    <n v="0.13258426966292136"/>
    <n v="508"/>
    <n v="7.9365079365079361E-3"/>
    <n v="514"/>
    <n v="1.1811023622047244E-2"/>
    <n v="552"/>
    <n v="7.3929961089494164E-2"/>
    <n v="660"/>
    <n v="0.19565217391304349"/>
    <n v="5.3713641261037448E-2"/>
    <n v="0.13479106750126882"/>
    <n v="8.1077426240231371E-2"/>
    <n v="218"/>
  </r>
  <r>
    <s v="E08000014"/>
    <s v="District"/>
    <x v="2"/>
    <x v="43"/>
    <x v="300"/>
    <n v="100"/>
    <n v="395"/>
    <n v="2.95"/>
    <n v="407"/>
    <n v="3.0379746835443037E-2"/>
    <n v="408"/>
    <n v="2.4570024570024569E-3"/>
    <n v="359"/>
    <n v="-0.12009803921568628"/>
    <n v="363"/>
    <n v="1.1142061281337047E-2"/>
    <n v="378"/>
    <n v="4.1322314049586778E-2"/>
    <n v="361"/>
    <n v="-4.4973544973544971E-2"/>
    <n v="373"/>
    <n v="3.3240997229916899E-2"/>
    <n v="0.36293381720800688"/>
    <n v="-5.8662738718140359E-3"/>
    <n v="-0.36880009107982092"/>
    <n v="273"/>
  </r>
  <r>
    <s v="E07000169"/>
    <s v="District"/>
    <x v="6"/>
    <x v="31"/>
    <x v="301"/>
    <n v="132"/>
    <n v="144"/>
    <n v="9.0909090909090912E-2"/>
    <n v="144"/>
    <n v="0"/>
    <n v="137"/>
    <n v="-4.8611111111111112E-2"/>
    <n v="151"/>
    <n v="0.10218978102189781"/>
    <n v="159"/>
    <n v="5.2980132450331126E-2"/>
    <n v="157"/>
    <n v="-1.2578616352201259E-2"/>
    <n v="143"/>
    <n v="-8.9171974522292988E-2"/>
    <n v="153"/>
    <n v="6.9930069930069935E-2"/>
    <n v="2.0705921540723052E-2"/>
    <n v="-9.6209522961115262E-3"/>
    <n v="-3.0326873836834578E-2"/>
    <n v="21"/>
  </r>
  <r>
    <s v="E07000111"/>
    <s v="District"/>
    <x v="1"/>
    <x v="7"/>
    <x v="302"/>
    <n v="269"/>
    <n v="249"/>
    <n v="-7.434944237918216E-2"/>
    <n v="273"/>
    <n v="9.6385542168674704E-2"/>
    <n v="272"/>
    <n v="-3.663003663003663E-3"/>
    <n v="287"/>
    <n v="5.514705882352941E-2"/>
    <n v="293"/>
    <n v="2.0905923344947737E-2"/>
    <n v="283"/>
    <n v="-3.4129692832764506E-2"/>
    <n v="305"/>
    <n v="7.7738515901060068E-2"/>
    <n v="332"/>
    <n v="8.8524590163934422E-2"/>
    <n v="2.8319936440899501E-2"/>
    <n v="8.3131553032497252E-2"/>
    <n v="5.481161659159775E-2"/>
    <n v="63"/>
  </r>
  <r>
    <s v="E08000019"/>
    <s v="District"/>
    <x v="6"/>
    <x v="11"/>
    <x v="303"/>
    <n v="1274"/>
    <n v="1469"/>
    <n v="0.15306122448979592"/>
    <n v="1567"/>
    <n v="6.6712049012933969E-2"/>
    <n v="1524"/>
    <n v="-2.7440970006381619E-2"/>
    <n v="1560"/>
    <n v="2.3622047244094488E-2"/>
    <n v="1148"/>
    <n v="-0.26410256410256411"/>
    <n v="980"/>
    <n v="-0.14634146341463414"/>
    <n v="1011"/>
    <n v="3.1632653061224487E-2"/>
    <n v="1017"/>
    <n v="5.9347181008902079E-3"/>
    <n v="-1.9615288201830096E-2"/>
    <n v="1.8783685581057349E-2"/>
    <n v="3.8398973782887445E-2"/>
    <n v="-257"/>
  </r>
  <r>
    <m/>
    <m/>
    <x v="0"/>
    <x v="5"/>
    <x v="304"/>
    <n v="144"/>
    <n v="146"/>
    <n v="1.3888888888888888E-2"/>
    <n v="138"/>
    <n v="-5.4794520547945202E-2"/>
    <n v="153"/>
    <n v="0.10869565217391304"/>
    <n v="164"/>
    <n v="7.1895424836601302E-2"/>
    <n v="157"/>
    <n v="-4.2682926829268296E-2"/>
    <n v="163"/>
    <n v="3.8216560509554139E-2"/>
    <n v="168"/>
    <n v="3.0674846625766871E-2"/>
    <n v="169"/>
    <n v="5.9523809523809521E-3"/>
    <n v="2.1480788326236459E-2"/>
    <n v="1.831361378907391E-2"/>
    <n v="-3.1671745371625488E-3"/>
    <n v="25"/>
  </r>
  <r>
    <s v="E06000051"/>
    <s v="UA"/>
    <x v="8"/>
    <x v="10"/>
    <x v="305"/>
    <n v="1341"/>
    <n v="1346"/>
    <n v="3.7285607755406414E-3"/>
    <n v="1354"/>
    <n v="5.9435364041604752E-3"/>
    <n v="1315"/>
    <n v="-2.8803545051698669E-2"/>
    <n v="1447"/>
    <n v="0.10038022813688213"/>
    <n v="1475"/>
    <n v="1.9350380096751902E-2"/>
    <n v="1481"/>
    <n v="4.0677966101694916E-3"/>
    <n v="1483"/>
    <n v="1.3504388926401081E-3"/>
    <n v="1644"/>
    <n v="0.10856372218476062"/>
    <n v="2.6822639756150839E-2"/>
    <n v="5.4957080538700367E-2"/>
    <n v="2.8134440782549529E-2"/>
    <n v="303"/>
  </r>
  <r>
    <s v="E06000039"/>
    <s v="UA"/>
    <x v="1"/>
    <x v="10"/>
    <x v="306"/>
    <n v="707"/>
    <n v="585"/>
    <n v="-0.17256011315417255"/>
    <n v="572"/>
    <n v="-2.2222222222222223E-2"/>
    <n v="391"/>
    <n v="-0.31643356643356646"/>
    <n v="442"/>
    <n v="0.13043478260869565"/>
    <n v="312"/>
    <n v="-0.29411764705882354"/>
    <n v="335"/>
    <n v="7.371794871794872E-2"/>
    <n v="317"/>
    <n v="-5.3731343283582089E-2"/>
    <n v="344"/>
    <n v="8.5173501577287064E-2"/>
    <n v="-7.1217332406054434E-2"/>
    <n v="1.5721079146852487E-2"/>
    <n v="8.6938411552906922E-2"/>
    <n v="-363"/>
  </r>
  <r>
    <s v="E08000029"/>
    <s v="District"/>
    <x v="8"/>
    <x v="14"/>
    <x v="307"/>
    <n v="389"/>
    <n v="361"/>
    <n v="-7.1979434447300775E-2"/>
    <n v="303"/>
    <n v="-0.16066481994459833"/>
    <n v="255"/>
    <n v="-0.15841584158415842"/>
    <n v="184"/>
    <n v="-0.27843137254901962"/>
    <n v="116"/>
    <n v="-0.36956521739130432"/>
    <n v="96"/>
    <n v="-0.17241379310344829"/>
    <n v="100"/>
    <n v="4.1666666666666664E-2"/>
    <n v="118"/>
    <n v="0.18"/>
    <n v="-0.1237254765441454"/>
    <n v="0.11083333333333333"/>
    <n v="0.23455880987747874"/>
    <n v="-271"/>
  </r>
  <r>
    <s v="E10000027"/>
    <s v="County"/>
    <x v="7"/>
    <x v="45"/>
    <x v="308"/>
    <n v="2980"/>
    <n v="3099"/>
    <n v="3.9932885906040272E-2"/>
    <n v="3088"/>
    <n v="-3.5495321071313327E-3"/>
    <n v="3143"/>
    <n v="1.7810880829015545E-2"/>
    <n v="3114"/>
    <n v="-9.2268533248488702E-3"/>
    <n v="3087"/>
    <n v="-8.670520231213872E-3"/>
    <n v="3112"/>
    <n v="8.0984774862325887E-3"/>
    <n v="3108"/>
    <n v="-1.2853470437017994E-3"/>
    <n v="3187"/>
    <n v="2.5418275418275418E-2"/>
    <n v="8.5660333665834934E-3"/>
    <n v="1.206646418728681E-2"/>
    <n v="3.5004308207033166E-3"/>
    <n v="207"/>
  </r>
  <r>
    <m/>
    <m/>
    <x v="0"/>
    <x v="35"/>
    <x v="309"/>
    <n v="445"/>
    <n v="477"/>
    <n v="7.1910112359550568E-2"/>
    <n v="452"/>
    <n v="-5.2410901467505239E-2"/>
    <n v="469"/>
    <n v="3.7610619469026552E-2"/>
    <n v="459"/>
    <n v="-2.1321961620469083E-2"/>
    <n v="467"/>
    <n v="1.7429193899782137E-2"/>
    <n v="478"/>
    <n v="2.3554603854389723E-2"/>
    <n v="478"/>
    <n v="0"/>
    <n v="514"/>
    <n v="7.5313807531380755E-2"/>
    <n v="1.9010684253269426E-2"/>
    <n v="3.7656903765690378E-2"/>
    <n v="1.8646219512420951E-2"/>
    <n v="69"/>
  </r>
  <r>
    <s v="E07000006"/>
    <s v="District"/>
    <x v="1"/>
    <x v="8"/>
    <x v="310"/>
    <n v="179"/>
    <n v="173"/>
    <n v="-3.3519553072625698E-2"/>
    <n v="175"/>
    <n v="1.1560693641618497E-2"/>
    <n v="183"/>
    <n v="4.5714285714285714E-2"/>
    <n v="166"/>
    <n v="-9.2896174863387984E-2"/>
    <n v="158"/>
    <n v="-4.8192771084337352E-2"/>
    <n v="167"/>
    <n v="5.6962025316455694E-2"/>
    <n v="155"/>
    <n v="-7.1856287425149698E-2"/>
    <n v="142"/>
    <n v="-8.387096774193549E-2"/>
    <n v="-2.7012343689384537E-2"/>
    <n v="-7.7863627583542594E-2"/>
    <n v="-5.0851283894158057E-2"/>
    <n v="-37"/>
  </r>
  <r>
    <s v="E07000012"/>
    <s v="District"/>
    <x v="4"/>
    <x v="25"/>
    <x v="311"/>
    <n v="381"/>
    <n v="388"/>
    <n v="1.8372703412073491E-2"/>
    <n v="391"/>
    <n v="7.7319587628865982E-3"/>
    <n v="361"/>
    <n v="-7.6726342710997444E-2"/>
    <n v="334"/>
    <n v="-7.4792243767313013E-2"/>
    <n v="325"/>
    <n v="-2.6946107784431138E-2"/>
    <n v="325"/>
    <n v="0"/>
    <n v="333"/>
    <n v="2.4615384615384615E-2"/>
    <n v="280"/>
    <n v="-0.15915915915915915"/>
    <n v="-3.5862975828944502E-2"/>
    <n v="-6.7271887271887265E-2"/>
    <n v="-3.1408911442942763E-2"/>
    <n v="-101"/>
  </r>
  <r>
    <s v="E07000039"/>
    <s v="District"/>
    <x v="3"/>
    <x v="3"/>
    <x v="312"/>
    <n v="191"/>
    <n v="178"/>
    <n v="-6.8062827225130892E-2"/>
    <n v="167"/>
    <n v="-6.1797752808988762E-2"/>
    <n v="209"/>
    <n v="0.25149700598802394"/>
    <n v="184"/>
    <n v="-0.11961722488038277"/>
    <n v="186"/>
    <n v="1.0869565217391304E-2"/>
    <n v="191"/>
    <n v="2.6881720430107527E-2"/>
    <n v="195"/>
    <n v="2.0942408376963352E-2"/>
    <n v="185"/>
    <n v="-5.128205128205128E-2"/>
    <n v="1.1788554769915508E-3"/>
    <n v="-1.5169821452543964E-2"/>
    <n v="-1.6348676929535514E-2"/>
    <n v="-6"/>
  </r>
  <r>
    <s v="E12000008"/>
    <s v="Region"/>
    <x v="1"/>
    <x v="10"/>
    <x v="313"/>
    <n v="44366"/>
    <n v="42803"/>
    <n v="-3.5229680385881083E-2"/>
    <n v="43076"/>
    <n v="6.378057612784151E-3"/>
    <n v="42343"/>
    <n v="-1.7016436066487138E-2"/>
    <n v="41487"/>
    <n v="-2.0215856221807618E-2"/>
    <n v="40849"/>
    <n v="-1.5378311278231735E-2"/>
    <n v="40731"/>
    <n v="-2.8886876055717399E-3"/>
    <n v="41564"/>
    <n v="2.0451253345117968E-2"/>
    <n v="42376"/>
    <n v="1.9536137041670676E-2"/>
    <n v="-5.5454404448008164E-3"/>
    <n v="1.999369519339432E-2"/>
    <n v="2.5539135638195137E-2"/>
    <n v="-1990"/>
  </r>
  <r>
    <s v="E06000025"/>
    <s v="UA"/>
    <x v="7"/>
    <x v="10"/>
    <x v="314"/>
    <n v="351"/>
    <n v="345"/>
    <n v="-1.7094017094017096E-2"/>
    <n v="325"/>
    <n v="-5.7971014492753624E-2"/>
    <n v="333"/>
    <n v="2.4615384615384615E-2"/>
    <n v="272"/>
    <n v="-0.18318318318318319"/>
    <n v="214"/>
    <n v="-0.21323529411764705"/>
    <n v="125"/>
    <n v="-0.41588785046728971"/>
    <n v="183"/>
    <n v="0.46400000000000002"/>
    <n v="103"/>
    <n v="-0.43715846994535518"/>
    <n v="-0.10448930558560765"/>
    <n v="1.3420765027322423E-2"/>
    <n v="0.11791007061293007"/>
    <n v="-248"/>
  </r>
  <r>
    <s v="E07000044"/>
    <s v="District"/>
    <x v="7"/>
    <x v="34"/>
    <x v="315"/>
    <n v="4115"/>
    <n v="4246"/>
    <n v="3.1834750911300121E-2"/>
    <n v="4226"/>
    <n v="-4.7103155911446069E-3"/>
    <n v="4133"/>
    <n v="-2.2006625650733556E-2"/>
    <n v="3894"/>
    <n v="-5.7827244132591341E-2"/>
    <n v="3995"/>
    <n v="2.5937339496661532E-2"/>
    <n v="3973"/>
    <n v="-5.5068836045056319E-3"/>
    <n v="3896"/>
    <n v="-1.9380820538635792E-2"/>
    <n v="3835"/>
    <n v="-1.5657084188911704E-2"/>
    <n v="-8.4146104123201219E-3"/>
    <n v="-1.7518952363773748E-2"/>
    <n v="-9.1043419514536261E-3"/>
    <n v="-280"/>
  </r>
  <r>
    <s v="E07000140"/>
    <s v="District"/>
    <x v="3"/>
    <x v="36"/>
    <x v="316"/>
    <n v="152"/>
    <n v="155"/>
    <n v="1.9736842105263157E-2"/>
    <n v="193"/>
    <n v="0.24516129032258063"/>
    <n v="171"/>
    <n v="-0.11398963730569948"/>
    <n v="151"/>
    <n v="-0.11695906432748537"/>
    <n v="160"/>
    <n v="5.9602649006622516E-2"/>
    <n v="155"/>
    <n v="-3.125E-2"/>
    <n v="164"/>
    <n v="5.8064516129032261E-2"/>
    <n v="183"/>
    <n v="0.11585365853658537"/>
    <n v="2.952753180836238E-2"/>
    <n v="8.6959087332808813E-2"/>
    <n v="5.7431555524446433E-2"/>
    <n v="31"/>
  </r>
  <r>
    <s v="E07000141"/>
    <s v="District"/>
    <x v="3"/>
    <x v="36"/>
    <x v="317"/>
    <n v="266"/>
    <n v="271"/>
    <n v="1.8796992481203006E-2"/>
    <n v="289"/>
    <n v="6.6420664206642069E-2"/>
    <n v="286"/>
    <n v="-1.0380622837370242E-2"/>
    <n v="276"/>
    <n v="-3.4965034965034968E-2"/>
    <n v="256"/>
    <n v="-7.2463768115942032E-2"/>
    <n v="281"/>
    <n v="9.765625E-2"/>
    <n v="290"/>
    <n v="3.2028469750889681E-2"/>
    <n v="308"/>
    <n v="6.2068965517241378E-2"/>
    <n v="1.9895239504703614E-2"/>
    <n v="4.7048717634065526E-2"/>
    <n v="2.7153478129361912E-2"/>
    <n v="42"/>
  </r>
  <r>
    <s v="E07000031"/>
    <s v="District"/>
    <x v="2"/>
    <x v="2"/>
    <x v="318"/>
    <n v="3845"/>
    <n v="3848"/>
    <n v="7.8023407022106636E-4"/>
    <n v="3824"/>
    <n v="-6.2370062370062374E-3"/>
    <n v="3869"/>
    <n v="1.1767782426778242E-2"/>
    <n v="3904"/>
    <n v="9.0462651848022737E-3"/>
    <n v="3883"/>
    <n v="-5.3790983606557376E-3"/>
    <n v="3877"/>
    <n v="-1.545197012619109E-3"/>
    <n v="3961"/>
    <n v="2.166623678101625E-2"/>
    <n v="3845"/>
    <n v="-2.92855339560717E-2"/>
    <n v="1.0171036205813095E-4"/>
    <n v="-3.8096485875277249E-3"/>
    <n v="-3.9113589495858563E-3"/>
    <n v="0"/>
  </r>
  <r>
    <m/>
    <m/>
    <x v="0"/>
    <x v="35"/>
    <x v="319"/>
    <n v="424"/>
    <n v="445"/>
    <n v="4.9528301886792456E-2"/>
    <n v="470"/>
    <n v="5.6179775280898875E-2"/>
    <n v="489"/>
    <n v="4.042553191489362E-2"/>
    <n v="120"/>
    <n v="-0.754601226993865"/>
    <n v="160"/>
    <n v="0.33333333333333331"/>
    <n v="189"/>
    <n v="0.18124999999999999"/>
    <n v="230"/>
    <n v="0.21693121693121692"/>
    <n v="246"/>
    <n v="6.9565217391304349E-2"/>
    <n v="2.4076518718071822E-2"/>
    <n v="0.14324821716126063"/>
    <n v="0.11917169844318881"/>
    <n v="-178"/>
  </r>
  <r>
    <s v="E07000149"/>
    <s v="District"/>
    <x v="4"/>
    <x v="41"/>
    <x v="320"/>
    <n v="452"/>
    <n v="518"/>
    <n v="0.14601769911504425"/>
    <n v="541"/>
    <n v="4.4401544401544403E-2"/>
    <n v="585"/>
    <n v="8.1330868761552683E-2"/>
    <n v="595"/>
    <n v="1.7094017094017096E-2"/>
    <n v="608"/>
    <n v="2.1848739495798318E-2"/>
    <n v="614"/>
    <n v="9.8684210526315784E-3"/>
    <n v="699"/>
    <n v="0.13843648208469056"/>
    <n v="742"/>
    <n v="6.1516452074391992E-2"/>
    <n v="6.5064278009958856E-2"/>
    <n v="9.9976467079541276E-2"/>
    <n v="3.4912189069582419E-2"/>
    <n v="290"/>
  </r>
  <r>
    <s v="E07000155"/>
    <s v="District"/>
    <x v="3"/>
    <x v="33"/>
    <x v="321"/>
    <n v="185"/>
    <n v="192"/>
    <n v="3.783783783783784E-2"/>
    <n v="186"/>
    <n v="-3.125E-2"/>
    <n v="163"/>
    <n v="-0.12365591397849462"/>
    <n v="173"/>
    <n v="6.1349693251533742E-2"/>
    <n v="183"/>
    <n v="5.7803468208092484E-2"/>
    <n v="188"/>
    <n v="2.7322404371584699E-2"/>
    <n v="185"/>
    <n v="-1.5957446808510637E-2"/>
    <n v="216"/>
    <n v="0.16756756756756758"/>
    <n v="2.2627201306201383E-2"/>
    <n v="7.5805060379528472E-2"/>
    <n v="5.3177859073327088E-2"/>
    <n v="31"/>
  </r>
  <r>
    <s v="E07000179"/>
    <s v="District"/>
    <x v="1"/>
    <x v="28"/>
    <x v="322"/>
    <n v="398"/>
    <n v="422"/>
    <n v="6.030150753768844E-2"/>
    <n v="414"/>
    <n v="-1.8957345971563982E-2"/>
    <n v="413"/>
    <n v="-2.4154589371980675E-3"/>
    <n v="351"/>
    <n v="-0.15012106537530268"/>
    <n v="341"/>
    <n v="-2.8490028490028491E-2"/>
    <n v="320"/>
    <n v="-6.1583577712609971E-2"/>
    <n v="301"/>
    <n v="-5.9374999999999997E-2"/>
    <n v="290"/>
    <n v="-3.6544850498338874E-2"/>
    <n v="-3.7148227430919202E-2"/>
    <n v="-4.7959925249169436E-2"/>
    <n v="-1.0811697818250234E-2"/>
    <n v="-108"/>
  </r>
  <r>
    <s v="E07000126"/>
    <s v="District"/>
    <x v="2"/>
    <x v="29"/>
    <x v="323"/>
    <n v="76"/>
    <n v="73"/>
    <n v="-3.9473684210526314E-2"/>
    <n v="79"/>
    <n v="8.2191780821917804E-2"/>
    <n v="90"/>
    <n v="0.13924050632911392"/>
    <n v="97"/>
    <n v="7.7777777777777779E-2"/>
    <n v="95"/>
    <n v="-2.0618556701030927E-2"/>
    <n v="107"/>
    <n v="0.12631578947368421"/>
    <n v="92"/>
    <n v="-0.14018691588785046"/>
    <n v="80"/>
    <n v="-0.13043478260869565"/>
    <n v="1.18514893742988E-2"/>
    <n v="-0.13531084924827305"/>
    <n v="-0.14716233862257186"/>
    <n v="4"/>
  </r>
  <r>
    <s v="E07000189"/>
    <s v="District"/>
    <x v="7"/>
    <x v="45"/>
    <x v="324"/>
    <n v="773"/>
    <n v="773"/>
    <n v="0"/>
    <n v="779"/>
    <n v="7.7619663648124193E-3"/>
    <n v="868"/>
    <n v="0.11424903722721438"/>
    <n v="878"/>
    <n v="1.1520737327188941E-2"/>
    <n v="826"/>
    <n v="-5.9225512528473807E-2"/>
    <n v="856"/>
    <n v="3.6319612590799029E-2"/>
    <n v="832"/>
    <n v="-2.8037383177570093E-2"/>
    <n v="805"/>
    <n v="-3.245192307692308E-2"/>
    <n v="6.2670668408809733E-3"/>
    <n v="-3.0244653127246585E-2"/>
    <n v="-3.6511719968127555E-2"/>
    <n v="32"/>
  </r>
  <r>
    <s v="E07000196"/>
    <s v="District"/>
    <x v="8"/>
    <x v="26"/>
    <x v="325"/>
    <n v="130"/>
    <n v="134"/>
    <n v="3.0769230769230771E-2"/>
    <n v="136"/>
    <n v="1.4925373134328358E-2"/>
    <n v="109"/>
    <n v="-0.19852941176470587"/>
    <n v="103"/>
    <n v="-5.5045871559633031E-2"/>
    <n v="114"/>
    <n v="0.10679611650485436"/>
    <n v="121"/>
    <n v="6.1403508771929821E-2"/>
    <n v="133"/>
    <n v="9.9173553719008267E-2"/>
    <n v="121"/>
    <n v="-9.0225563909774431E-2"/>
    <n v="-3.8416330418452171E-3"/>
    <n v="4.4739949046169181E-3"/>
    <n v="8.3156279464621351E-3"/>
    <n v="-9"/>
  </r>
  <r>
    <s v="E08000023"/>
    <s v="District"/>
    <x v="10"/>
    <x v="40"/>
    <x v="326"/>
    <n v="90"/>
    <n v="36"/>
    <n v="-0.6"/>
    <n v="272"/>
    <n v="6.5555555555555554"/>
    <n v="311"/>
    <n v="0.14338235294117646"/>
    <n v="438"/>
    <n v="0.40836012861736337"/>
    <n v="299"/>
    <n v="-0.31735159817351599"/>
    <n v="321"/>
    <n v="7.3578595317725759E-2"/>
    <n v="311"/>
    <n v="-3.1152647975077882E-2"/>
    <n v="529"/>
    <n v="0.70096463022508038"/>
    <n v="0.86666712706353843"/>
    <n v="0.33490599112500125"/>
    <n v="-0.53176113593853724"/>
    <n v="439"/>
  </r>
  <r>
    <s v="E12000009"/>
    <s v="Region"/>
    <x v="7"/>
    <x v="10"/>
    <x v="327"/>
    <n v="52394"/>
    <n v="53146"/>
    <n v="1.4352788487231363E-2"/>
    <n v="53904"/>
    <n v="1.4262597373273624E-2"/>
    <n v="51960"/>
    <n v="-3.6064113980409616E-2"/>
    <n v="52079"/>
    <n v="2.2902232486528098E-3"/>
    <n v="51646"/>
    <n v="-8.3142917490735234E-3"/>
    <n v="51600"/>
    <n v="-8.9067885218603571E-4"/>
    <n v="51440"/>
    <n v="-3.1007751937984496E-3"/>
    <n v="52314"/>
    <n v="1.6990668740279938E-2"/>
    <n v="-5.919774075373611E-5"/>
    <n v="6.9449467732407445E-3"/>
    <n v="7.004144513994481E-3"/>
    <n v="-80"/>
  </r>
  <r>
    <s v="E11000003"/>
    <s v="County"/>
    <x v="6"/>
    <x v="11"/>
    <x v="328"/>
    <n v="2424"/>
    <n v="2562"/>
    <n v="5.6930693069306933E-2"/>
    <n v="2634"/>
    <n v="2.8103044496487119E-2"/>
    <n v="2654"/>
    <n v="7.5930144267274107E-3"/>
    <n v="2565"/>
    <n v="-3.3534287867370005E-2"/>
    <n v="2147"/>
    <n v="-0.16296296296296298"/>
    <n v="2002"/>
    <n v="-6.7536096879366556E-2"/>
    <n v="2049"/>
    <n v="2.3476523476523476E-2"/>
    <n v="2010"/>
    <n v="-1.9033674963396779E-2"/>
    <n v="-2.0870468400506423E-2"/>
    <n v="2.2214242565633483E-3"/>
    <n v="2.3091892657069769E-2"/>
    <n v="-414"/>
  </r>
  <r>
    <s v="E06000045"/>
    <s v="UA"/>
    <x v="1"/>
    <x v="10"/>
    <x v="329"/>
    <n v="1067"/>
    <n v="857"/>
    <n v="-0.19681349578256796"/>
    <n v="1005"/>
    <n v="0.17269544924154026"/>
    <n v="900"/>
    <n v="-0.1044776119402985"/>
    <n v="921"/>
    <n v="2.3333333333333334E-2"/>
    <n v="769"/>
    <n v="-0.16503800217155265"/>
    <n v="716"/>
    <n v="-6.8920676202860853E-2"/>
    <n v="844"/>
    <n v="0.1787709497206704"/>
    <n v="1431"/>
    <n v="0.6954976303317536"/>
    <n v="6.6880947066252208E-2"/>
    <n v="0.43713429002621201"/>
    <n v="0.37025334295995982"/>
    <n v="364"/>
  </r>
  <r>
    <s v="E06000033"/>
    <s v="UA"/>
    <x v="4"/>
    <x v="10"/>
    <x v="330"/>
    <n v="220"/>
    <n v="222"/>
    <n v="9.0909090909090905E-3"/>
    <n v="281"/>
    <n v="0.26576576576576577"/>
    <n v="243"/>
    <n v="-0.13523131672597866"/>
    <n v="218"/>
    <n v="-0.102880658436214"/>
    <n v="242"/>
    <n v="0.11009174311926606"/>
    <n v="279"/>
    <n v="0.15289256198347106"/>
    <n v="325"/>
    <n v="0.16487455197132617"/>
    <n v="352"/>
    <n v="8.3076923076923076E-2"/>
    <n v="6.8460059980683566E-2"/>
    <n v="0.12397573752412462"/>
    <n v="5.5515677543441055E-2"/>
    <n v="132"/>
  </r>
  <r>
    <s v="E09000028"/>
    <s v="London Borough"/>
    <x v="5"/>
    <x v="10"/>
    <x v="331"/>
    <n v="1945"/>
    <n v="1495"/>
    <n v="-0.23136246786632392"/>
    <n v="1901"/>
    <n v="0.27157190635451506"/>
    <n v="1820"/>
    <n v="-4.2609153077327724E-2"/>
    <n v="1971"/>
    <n v="8.2967032967032964E-2"/>
    <n v="527"/>
    <n v="-0.73262303399289697"/>
    <n v="514"/>
    <n v="-2.4667931688804556E-2"/>
    <n v="499"/>
    <n v="-2.9182879377431907E-2"/>
    <n v="497"/>
    <n v="-4.0080160320641279E-3"/>
    <n v="-8.8739317839162654E-2"/>
    <n v="-1.6595447704748016E-2"/>
    <n v="7.2143870134414645E-2"/>
    <n v="-1448"/>
  </r>
  <r>
    <s v="E07000213"/>
    <s v="District"/>
    <x v="1"/>
    <x v="38"/>
    <x v="332"/>
    <n v="245"/>
    <n v="261"/>
    <n v="6.5306122448979598E-2"/>
    <n v="249"/>
    <n v="-4.5977011494252873E-2"/>
    <n v="188"/>
    <n v="-0.24497991967871485"/>
    <n v="163"/>
    <n v="-0.13297872340425532"/>
    <n v="136"/>
    <n v="-0.16564417177914109"/>
    <n v="106"/>
    <n v="-0.22058823529411764"/>
    <n v="119"/>
    <n v="0.12264150943396226"/>
    <n v="121"/>
    <n v="1.680672268907563E-2"/>
    <n v="-7.5676713384808039E-2"/>
    <n v="6.9724116061518945E-2"/>
    <n v="0.14540082944632698"/>
    <n v="-124"/>
  </r>
  <r>
    <s v="E07000240"/>
    <s v="District"/>
    <x v="4"/>
    <x v="32"/>
    <x v="333"/>
    <n v="415"/>
    <n v="398"/>
    <n v="-4.0963855421686748E-2"/>
    <n v="377"/>
    <n v="-5.2763819095477386E-2"/>
    <n v="318"/>
    <n v="-0.15649867374005305"/>
    <n v="241"/>
    <n v="-0.24213836477987422"/>
    <n v="234"/>
    <n v="-2.9045643153526972E-2"/>
    <n v="247"/>
    <n v="5.5555555555555552E-2"/>
    <n v="203"/>
    <n v="-0.17813765182186234"/>
    <n v="113"/>
    <n v="-0.44334975369458129"/>
    <n v="-0.13591777576893832"/>
    <n v="-0.31074370275822183"/>
    <n v="-0.17482592698928351"/>
    <n v="-302"/>
  </r>
  <r>
    <s v="E07000204"/>
    <s v="District"/>
    <x v="4"/>
    <x v="9"/>
    <x v="334"/>
    <n v="257"/>
    <n v="273"/>
    <n v="6.2256809338521402E-2"/>
    <n v="284"/>
    <n v="4.0293040293040296E-2"/>
    <n v="301"/>
    <n v="5.9859154929577461E-2"/>
    <n v="254"/>
    <n v="-0.15614617940199335"/>
    <n v="254"/>
    <n v="0"/>
    <n v="258"/>
    <n v="1.5748031496062992E-2"/>
    <n v="252"/>
    <n v="-2.3255813953488372E-2"/>
    <n v="276"/>
    <n v="9.5238095238095233E-2"/>
    <n v="1.1749142242476958E-2"/>
    <n v="3.5991140642303431E-2"/>
    <n v="2.4241998399826471E-2"/>
    <n v="19"/>
  </r>
  <r>
    <s v="E08000013"/>
    <s v="District"/>
    <x v="2"/>
    <x v="43"/>
    <x v="335"/>
    <n v="591"/>
    <n v="626"/>
    <n v="5.9221658206429779E-2"/>
    <n v="634"/>
    <n v="1.2779552715654952E-2"/>
    <n v="725"/>
    <n v="0.14353312302839116"/>
    <n v="695"/>
    <n v="-4.1379310344827586E-2"/>
    <n v="685"/>
    <n v="-1.4388489208633094E-2"/>
    <n v="610"/>
    <n v="-0.10948905109489052"/>
    <n v="595"/>
    <n v="-2.4590163934426229E-2"/>
    <n v="597"/>
    <n v="3.3613445378151263E-3"/>
    <n v="3.6310829881891996E-3"/>
    <n v="-1.0614409698305551E-2"/>
    <n v="-1.424549268649475E-2"/>
    <n v="6"/>
  </r>
  <r>
    <s v="E07000197"/>
    <s v="District"/>
    <x v="8"/>
    <x v="26"/>
    <x v="336"/>
    <n v="134"/>
    <n v="213"/>
    <n v="0.58955223880597019"/>
    <n v="262"/>
    <n v="0.2300469483568075"/>
    <n v="243"/>
    <n v="-7.2519083969465645E-2"/>
    <n v="252"/>
    <n v="3.7037037037037035E-2"/>
    <n v="258"/>
    <n v="2.3809523809523808E-2"/>
    <n v="261"/>
    <n v="1.1627906976744186E-2"/>
    <n v="286"/>
    <n v="9.5785440613026823E-2"/>
    <n v="320"/>
    <n v="0.11888111888111888"/>
    <n v="0.12927764131384537"/>
    <n v="0.10733327974707285"/>
    <n v="-2.1944361566772513E-2"/>
    <n v="186"/>
  </r>
  <r>
    <s v="E10000028"/>
    <s v="County"/>
    <x v="8"/>
    <x v="26"/>
    <x v="337"/>
    <n v="1081"/>
    <n v="1250"/>
    <n v="0.15633672525439407"/>
    <n v="1264"/>
    <n v="1.12E-2"/>
    <n v="1271"/>
    <n v="5.5379746835443038E-3"/>
    <n v="1381"/>
    <n v="8.6546026750590088E-2"/>
    <n v="1315"/>
    <n v="-4.7791455467052858E-2"/>
    <n v="1207"/>
    <n v="-8.2129277566539927E-2"/>
    <n v="1389"/>
    <n v="0.1507870753935377"/>
    <n v="1598"/>
    <n v="0.15046796256299497"/>
    <n v="5.3869378951433539E-2"/>
    <n v="0.15062751897826632"/>
    <n v="9.6758140026832778E-2"/>
    <n v="517"/>
  </r>
  <r>
    <s v="E07000198"/>
    <s v="District"/>
    <x v="8"/>
    <x v="26"/>
    <x v="338"/>
    <n v="174"/>
    <n v="178"/>
    <n v="2.2988505747126436E-2"/>
    <n v="170"/>
    <n v="-4.49438202247191E-2"/>
    <n v="204"/>
    <n v="0.2"/>
    <n v="198"/>
    <n v="-2.9411764705882353E-2"/>
    <n v="177"/>
    <n v="-0.10606060606060606"/>
    <n v="174"/>
    <n v="-1.6949152542372881E-2"/>
    <n v="179"/>
    <n v="2.8735632183908046E-2"/>
    <n v="183"/>
    <n v="2.23463687150838E-2"/>
    <n v="9.5881453890672361E-3"/>
    <n v="2.5541000449495921E-2"/>
    <n v="1.5952855060428685E-2"/>
    <n v="9"/>
  </r>
  <r>
    <s v="E07000243"/>
    <s v="District"/>
    <x v="4"/>
    <x v="32"/>
    <x v="339"/>
    <n v="106"/>
    <n v="107"/>
    <n v="9.433962264150943E-3"/>
    <n v="101"/>
    <n v="-5.6074766355140186E-2"/>
    <n v="97"/>
    <n v="-3.9603960396039604E-2"/>
    <n v="81"/>
    <n v="-0.16494845360824742"/>
    <n v="75"/>
    <n v="-7.407407407407407E-2"/>
    <n v="87"/>
    <n v="0.16"/>
    <n v="95"/>
    <n v="9.1954022988505746E-2"/>
    <n v="83"/>
    <n v="-0.12631578947368421"/>
    <n v="-2.4953632331816102E-2"/>
    <n v="-1.7180883242589234E-2"/>
    <n v="7.7727490892268679E-3"/>
    <n v="-23"/>
  </r>
  <r>
    <m/>
    <m/>
    <x v="0"/>
    <x v="4"/>
    <x v="340"/>
    <n v="435"/>
    <n v="378"/>
    <n v="-0.1310344827586207"/>
    <n v="369"/>
    <n v="-2.3809523809523808E-2"/>
    <n v="524"/>
    <n v="0.42005420054200543"/>
    <n v="412"/>
    <n v="-0.21374045801526717"/>
    <n v="416"/>
    <n v="9.7087378640776691E-3"/>
    <n v="415"/>
    <n v="-2.403846153846154E-3"/>
    <n v="379"/>
    <n v="-8.6746987951807228E-2"/>
    <n v="402"/>
    <n v="6.0686015831134567E-2"/>
    <n v="4.0892069435190751E-3"/>
    <n v="-1.3030486060336331E-2"/>
    <n v="-1.7119693003855407E-2"/>
    <n v="-33"/>
  </r>
  <r>
    <s v="E08000007"/>
    <s v="District"/>
    <x v="2"/>
    <x v="42"/>
    <x v="341"/>
    <n v="734"/>
    <n v="712"/>
    <n v="-2.9972752043596729E-2"/>
    <n v="722"/>
    <n v="1.4044943820224719E-2"/>
    <n v="782"/>
    <n v="8.3102493074792241E-2"/>
    <n v="705"/>
    <n v="-9.8465473145780052E-2"/>
    <n v="691"/>
    <n v="-1.9858156028368795E-2"/>
    <n v="714"/>
    <n v="3.3285094066570188E-2"/>
    <n v="694"/>
    <n v="-2.8011204481792718E-2"/>
    <n v="600"/>
    <n v="-0.13544668587896252"/>
    <n v="-2.2665217577114212E-2"/>
    <n v="-8.1728945180377627E-2"/>
    <n v="-5.9063727603263415E-2"/>
    <n v="-134"/>
  </r>
  <r>
    <s v="E06000004"/>
    <s v="UA"/>
    <x v="10"/>
    <x v="10"/>
    <x v="342"/>
    <n v="279"/>
    <n v="288"/>
    <n v="3.2258064516129031E-2"/>
    <n v="374"/>
    <n v="0.2986111111111111"/>
    <n v="364"/>
    <n v="-2.6737967914438502E-2"/>
    <n v="356"/>
    <n v="-2.197802197802198E-2"/>
    <n v="472"/>
    <n v="0.3258426966292135"/>
    <n v="443"/>
    <n v="-6.1440677966101698E-2"/>
    <n v="476"/>
    <n v="7.4492099322799099E-2"/>
    <n v="410"/>
    <n v="-0.13865546218487396"/>
    <n v="6.0298980191977096E-2"/>
    <n v="-3.2081681431037429E-2"/>
    <n v="-9.2380661623014532E-2"/>
    <n v="131"/>
  </r>
  <r>
    <s v="E06000021"/>
    <s v="UA"/>
    <x v="8"/>
    <x v="10"/>
    <x v="343"/>
    <n v="383"/>
    <n v="380"/>
    <n v="-7.832898172323759E-3"/>
    <n v="429"/>
    <n v="0.12894736842105264"/>
    <n v="371"/>
    <n v="-0.1351981351981352"/>
    <n v="477"/>
    <n v="0.2857142857142857"/>
    <n v="472"/>
    <n v="-1.0482180293501049E-2"/>
    <n v="454"/>
    <n v="-3.8135593220338986E-2"/>
    <n v="468"/>
    <n v="3.0837004405286344E-2"/>
    <n v="351"/>
    <n v="-0.25"/>
    <n v="4.8123145704070946E-4"/>
    <n v="-0.10958149779735683"/>
    <n v="-0.11006272925439754"/>
    <n v="-32"/>
  </r>
  <r>
    <s v="E07000221"/>
    <s v="District"/>
    <x v="8"/>
    <x v="46"/>
    <x v="344"/>
    <n v="598"/>
    <n v="583"/>
    <n v="-2.508361204013378E-2"/>
    <n v="612"/>
    <n v="4.974271012006861E-2"/>
    <n v="617"/>
    <n v="8.1699346405228763E-3"/>
    <n v="627"/>
    <n v="1.6207455429497569E-2"/>
    <n v="647"/>
    <n v="3.1897926634768738E-2"/>
    <n v="641"/>
    <n v="-9.2735703245749607E-3"/>
    <n v="623"/>
    <n v="-2.8081123244929798E-2"/>
    <n v="654"/>
    <n v="4.9759229534510431E-2"/>
    <n v="1.1667368843716212E-2"/>
    <n v="1.0839053144790316E-2"/>
    <n v="-8.2831569892589593E-4"/>
    <n v="56"/>
  </r>
  <r>
    <s v="E07000082"/>
    <s v="District"/>
    <x v="7"/>
    <x v="27"/>
    <x v="345"/>
    <n v="409"/>
    <n v="401"/>
    <n v="-1.9559902200488997E-2"/>
    <n v="406"/>
    <n v="1.2468827930174564E-2"/>
    <n v="395"/>
    <n v="-2.7093596059113302E-2"/>
    <n v="388"/>
    <n v="-1.7721518987341773E-2"/>
    <n v="551"/>
    <n v="0.42010309278350516"/>
    <n v="504"/>
    <n v="-8.5299455535390201E-2"/>
    <n v="517"/>
    <n v="2.5793650793650792E-2"/>
    <n v="513"/>
    <n v="-7.7369439071566732E-3"/>
    <n v="3.761926935222995E-2"/>
    <n v="9.02835344324706E-3"/>
    <n v="-2.859091590898289E-2"/>
    <n v="104"/>
  </r>
  <r>
    <s v="E10000029"/>
    <s v="County"/>
    <x v="4"/>
    <x v="9"/>
    <x v="346"/>
    <n v="5644"/>
    <n v="5676"/>
    <n v="5.6697377746279237E-3"/>
    <n v="5760"/>
    <n v="1.4799154334038054E-2"/>
    <n v="5918"/>
    <n v="2.7430555555555555E-2"/>
    <n v="5947"/>
    <n v="4.900304156809733E-3"/>
    <n v="5857"/>
    <n v="-1.5133680847486128E-2"/>
    <n v="6068"/>
    <n v="3.6025268908997779E-2"/>
    <n v="6037"/>
    <n v="-5.1087673038892551E-3"/>
    <n v="6215"/>
    <n v="2.9484843465297332E-2"/>
    <n v="1.2258427005493875E-2"/>
    <n v="1.2188038080704039E-2"/>
    <n v="-7.0388924789836077E-5"/>
    <n v="571"/>
  </r>
  <r>
    <s v="E07000205"/>
    <s v="District"/>
    <x v="4"/>
    <x v="9"/>
    <x v="347"/>
    <n v="2600"/>
    <n v="2648"/>
    <n v="1.8461538461538463E-2"/>
    <n v="2675"/>
    <n v="1.0196374622356496E-2"/>
    <n v="2719"/>
    <n v="1.6448598130841121E-2"/>
    <n v="2679"/>
    <n v="-1.471129091577786E-2"/>
    <n v="2738"/>
    <n v="2.2023142963792462E-2"/>
    <n v="2758"/>
    <n v="7.3046018991964941E-3"/>
    <n v="2765"/>
    <n v="2.5380710659898475E-3"/>
    <n v="2795"/>
    <n v="1.0849909584086799E-2"/>
    <n v="9.1388682265029775E-3"/>
    <n v="6.693990325038323E-3"/>
    <n v="-2.4448779014646545E-3"/>
    <n v="195"/>
  </r>
  <r>
    <s v="E08000024"/>
    <s v="District"/>
    <x v="10"/>
    <x v="40"/>
    <x v="348"/>
    <n v="708"/>
    <n v="738"/>
    <n v="4.2372881355932202E-2"/>
    <n v="649"/>
    <n v="-0.12059620596205962"/>
    <n v="670"/>
    <n v="3.2357473035439135E-2"/>
    <n v="661"/>
    <n v="-1.3432835820895522E-2"/>
    <n v="656"/>
    <n v="-7.5642965204236008E-3"/>
    <n v="660"/>
    <n v="6.0975609756097563E-3"/>
    <n v="718"/>
    <n v="8.7878787878787876E-2"/>
    <n v="772"/>
    <n v="7.5208913649025072E-2"/>
    <n v="1.2790284823926912E-2"/>
    <n v="8.1543850763906467E-2"/>
    <n v="6.8753565939979555E-2"/>
    <n v="64"/>
  </r>
  <r>
    <s v="E10000030"/>
    <s v="County"/>
    <x v="1"/>
    <x v="38"/>
    <x v="349"/>
    <n v="3319"/>
    <n v="3366"/>
    <n v="1.4160891834890027E-2"/>
    <n v="3433"/>
    <n v="1.9904931669637551E-2"/>
    <n v="3099"/>
    <n v="-9.7290999126128749E-2"/>
    <n v="2851"/>
    <n v="-8.0025814778960952E-2"/>
    <n v="2618"/>
    <n v="-8.1725710277095756E-2"/>
    <n v="2536"/>
    <n v="-3.1321619556913677E-2"/>
    <n v="2599"/>
    <n v="2.4842271293375396E-2"/>
    <n v="2573"/>
    <n v="-1.0003847633705272E-2"/>
    <n v="-3.0182487071862676E-2"/>
    <n v="7.419211829835062E-3"/>
    <n v="3.760169890169774E-2"/>
    <n v="-746"/>
  </r>
  <r>
    <s v="E07000214"/>
    <s v="District"/>
    <x v="1"/>
    <x v="38"/>
    <x v="350"/>
    <n v="237"/>
    <n v="243"/>
    <n v="2.5316455696202531E-2"/>
    <n v="242"/>
    <n v="-4.11522633744856E-3"/>
    <n v="232"/>
    <n v="-4.1322314049586778E-2"/>
    <n v="197"/>
    <n v="-0.15086206896551724"/>
    <n v="202"/>
    <n v="2.5380710659898477E-2"/>
    <n v="203"/>
    <n v="4.9504950495049506E-3"/>
    <n v="207"/>
    <n v="1.9704433497536946E-2"/>
    <n v="221"/>
    <n v="6.7632850241545889E-2"/>
    <n v="-6.6643330259829707E-3"/>
    <n v="4.3668641869541419E-2"/>
    <n v="5.0332974895524393E-2"/>
    <n v="-16"/>
  </r>
  <r>
    <s v="E09000029"/>
    <s v="London Borough"/>
    <x v="5"/>
    <x v="10"/>
    <x v="351"/>
    <n v="145"/>
    <n v="120"/>
    <n v="-0.17241379310344829"/>
    <n v="121"/>
    <n v="8.3333333333333332E-3"/>
    <n v="101"/>
    <n v="-0.16528925619834711"/>
    <n v="106"/>
    <n v="4.9504950495049507E-2"/>
    <n v="95"/>
    <n v="-0.10377358490566038"/>
    <n v="93"/>
    <n v="-2.1052631578947368E-2"/>
    <n v="108"/>
    <n v="0.16129032258064516"/>
    <n v="115"/>
    <n v="6.4814814814814811E-2"/>
    <n v="-2.2323230570320055E-2"/>
    <n v="0.11305256869772998"/>
    <n v="0.13537579926805005"/>
    <n v="-30"/>
  </r>
  <r>
    <s v="E07000113"/>
    <s v="District"/>
    <x v="1"/>
    <x v="7"/>
    <x v="352"/>
    <n v="1931"/>
    <n v="1020"/>
    <n v="-0.4717762817193164"/>
    <n v="1200"/>
    <n v="0.17647058823529413"/>
    <n v="1767"/>
    <n v="0.47249999999999998"/>
    <n v="1690"/>
    <n v="-4.3576683644595361E-2"/>
    <n v="1687"/>
    <n v="-1.7751479289940828E-3"/>
    <n v="1658"/>
    <n v="-1.7190278601066984E-2"/>
    <n v="1662"/>
    <n v="2.4125452352231603E-3"/>
    <n v="1539"/>
    <n v="-7.4007220216606495E-2"/>
    <n v="5.3821901699922479E-3"/>
    <n v="-3.5797337490691666E-2"/>
    <n v="-4.1179527660683918E-2"/>
    <n v="-392"/>
  </r>
  <r>
    <m/>
    <s v="UA"/>
    <x v="9"/>
    <x v="22"/>
    <x v="353"/>
    <m/>
    <m/>
    <m/>
    <m/>
    <m/>
    <m/>
    <m/>
    <m/>
    <m/>
    <m/>
    <m/>
    <n v="2064"/>
    <m/>
    <n v="2103"/>
    <n v="1.8895348837209301E-2"/>
    <n v="2133"/>
    <n v="1.4265335235378032E-2"/>
    <n v="1.6580342036293667E-2"/>
    <n v="1.6580342036293667E-2"/>
    <n v="0"/>
    <n v="2133"/>
  </r>
  <r>
    <s v="E06000030"/>
    <s v="UA"/>
    <x v="7"/>
    <x v="10"/>
    <x v="354"/>
    <n v="417"/>
    <n v="448"/>
    <n v="7.4340527577937646E-2"/>
    <n v="450"/>
    <n v="4.464285714285714E-3"/>
    <n v="325"/>
    <n v="-0.27777777777777779"/>
    <n v="247"/>
    <n v="-0.24"/>
    <n v="261"/>
    <n v="5.6680161943319839E-2"/>
    <n v="201"/>
    <n v="-0.22988505747126436"/>
    <n v="224"/>
    <n v="0.11442786069651742"/>
    <n v="213"/>
    <n v="-4.9107142857142856E-2"/>
    <n v="-6.8357142771765564E-2"/>
    <n v="3.2660358919687285E-2"/>
    <n v="0.10101750169145285"/>
    <n v="-204"/>
  </r>
  <r>
    <s v="E08000008"/>
    <s v="District"/>
    <x v="2"/>
    <x v="42"/>
    <x v="355"/>
    <n v="74"/>
    <n v="73"/>
    <n v="-1.3513513513513514E-2"/>
    <n v="244"/>
    <n v="2.3424657534246576"/>
    <n v="210"/>
    <n v="-0.13934426229508196"/>
    <n v="193"/>
    <n v="-8.0952380952380956E-2"/>
    <n v="156"/>
    <n v="-0.19170984455958548"/>
    <n v="133"/>
    <n v="-0.14743589743589744"/>
    <n v="127"/>
    <n v="-4.5112781954887216E-2"/>
    <n v="136"/>
    <n v="7.0866141732283464E-2"/>
    <n v="0.22440790180569928"/>
    <n v="1.2876679888698124E-2"/>
    <n v="-0.21153122191700116"/>
    <n v="62"/>
  </r>
  <r>
    <s v="E07000199"/>
    <s v="District"/>
    <x v="8"/>
    <x v="26"/>
    <x v="356"/>
    <n v="20"/>
    <n v="21"/>
    <n v="0.05"/>
    <n v="23"/>
    <n v="9.5238095238095233E-2"/>
    <n v="20"/>
    <n v="-0.13043478260869565"/>
    <n v="19"/>
    <n v="-0.05"/>
    <n v="15"/>
    <n v="-0.21052631578947367"/>
    <n v="13"/>
    <n v="-0.13333333333333333"/>
    <n v="13"/>
    <n v="0"/>
    <n v="14"/>
    <n v="7.6923076923076927E-2"/>
    <n v="-3.7766657446291312E-2"/>
    <n v="3.8461538461538464E-2"/>
    <n v="7.6228195907829782E-2"/>
    <n v="-6"/>
  </r>
  <r>
    <s v="E07000215"/>
    <s v="District"/>
    <x v="1"/>
    <x v="38"/>
    <x v="357"/>
    <n v="248"/>
    <n v="258"/>
    <n v="4.0322580645161289E-2"/>
    <n v="262"/>
    <n v="1.5503875968992248E-2"/>
    <n v="231"/>
    <n v="-0.1183206106870229"/>
    <n v="247"/>
    <n v="6.9264069264069264E-2"/>
    <n v="209"/>
    <n v="-0.15384615384615385"/>
    <n v="196"/>
    <n v="-6.2200956937799042E-2"/>
    <n v="232"/>
    <n v="0.18367346938775511"/>
    <n v="245"/>
    <n v="5.6034482758620691E-2"/>
    <n v="3.8038445692028522E-3"/>
    <n v="0.1198539760731879"/>
    <n v="0.11605013150398505"/>
    <n v="-3"/>
  </r>
  <r>
    <s v="E07000190"/>
    <s v="District"/>
    <x v="7"/>
    <x v="45"/>
    <x v="358"/>
    <n v="295"/>
    <n v="333"/>
    <n v="0.12881355932203389"/>
    <n v="320"/>
    <n v="-3.903903903903904E-2"/>
    <n v="330"/>
    <n v="3.125E-2"/>
    <n v="340"/>
    <n v="3.0303030303030304E-2"/>
    <n v="341"/>
    <n v="2.9411764705882353E-3"/>
    <n v="329"/>
    <n v="-3.519061583577713E-2"/>
    <n v="341"/>
    <n v="3.64741641337386E-2"/>
    <n v="334"/>
    <n v="-2.0527859237536656E-2"/>
    <n v="1.6878052014629774E-2"/>
    <n v="7.973152448100972E-3"/>
    <n v="-8.9048995665288021E-3"/>
    <n v="39"/>
  </r>
  <r>
    <s v="E07000045"/>
    <s v="District"/>
    <x v="7"/>
    <x v="34"/>
    <x v="359"/>
    <n v="1144"/>
    <n v="1170"/>
    <n v="2.2727272727272728E-2"/>
    <n v="1200"/>
    <n v="2.564102564102564E-2"/>
    <n v="1194"/>
    <n v="-5.0000000000000001E-3"/>
    <n v="1255"/>
    <n v="5.1088777219430483E-2"/>
    <n v="1309"/>
    <n v="4.3027888446215141E-2"/>
    <n v="1348"/>
    <n v="2.9793735676088617E-2"/>
    <n v="1333"/>
    <n v="-1.112759643916914E-2"/>
    <n v="1385"/>
    <n v="3.900975243810953E-2"/>
    <n v="2.4395106963621627E-2"/>
    <n v="1.3941077999470194E-2"/>
    <n v="-1.0454028964151433E-2"/>
    <n v="241"/>
  </r>
  <r>
    <s v="E06000020"/>
    <s v="UA"/>
    <x v="8"/>
    <x v="10"/>
    <x v="360"/>
    <n v="167"/>
    <n v="185"/>
    <n v="0.10778443113772455"/>
    <n v="194"/>
    <n v="4.8648648648648651E-2"/>
    <n v="149"/>
    <n v="-0.23195876288659795"/>
    <n v="132"/>
    <n v="-0.11409395973154363"/>
    <n v="184"/>
    <n v="0.39393939393939392"/>
    <n v="211"/>
    <n v="0.14673913043478262"/>
    <n v="233"/>
    <n v="0.10426540284360189"/>
    <n v="261"/>
    <n v="0.12017167381974249"/>
    <n v="7.1936994775719063E-2"/>
    <n v="0.1122185383316722"/>
    <n v="4.0281543555953134E-2"/>
    <n v="94"/>
  </r>
  <r>
    <s v="E07000076"/>
    <s v="District"/>
    <x v="4"/>
    <x v="12"/>
    <x v="361"/>
    <n v="1970"/>
    <n v="1987"/>
    <n v="8.6294416243654828E-3"/>
    <n v="1983"/>
    <n v="-2.0130850528434826E-3"/>
    <n v="1885"/>
    <n v="-4.9420070600100854E-2"/>
    <n v="1847"/>
    <n v="-2.0159151193633953E-2"/>
    <n v="1828"/>
    <n v="-1.028695181375203E-2"/>
    <n v="1753"/>
    <n v="-4.1028446389496716E-2"/>
    <n v="1719"/>
    <n v="-1.9395322304620651E-2"/>
    <n v="1663"/>
    <n v="-3.2577079697498547E-2"/>
    <n v="-2.0781333178447593E-2"/>
    <n v="-2.5986201001059597E-2"/>
    <n v="-5.2048678226120047E-3"/>
    <n v="-307"/>
  </r>
  <r>
    <s v="E07000093"/>
    <s v="District"/>
    <x v="1"/>
    <x v="13"/>
    <x v="362"/>
    <n v="285"/>
    <n v="270"/>
    <n v="-5.2631578947368418E-2"/>
    <n v="285"/>
    <n v="5.5555555555555552E-2"/>
    <n v="263"/>
    <n v="-7.7192982456140355E-2"/>
    <n v="248"/>
    <n v="-5.7034220532319393E-2"/>
    <n v="228"/>
    <n v="-8.0645161290322578E-2"/>
    <n v="195"/>
    <n v="-0.14473684210526316"/>
    <n v="185"/>
    <n v="-5.128205128205128E-2"/>
    <n v="175"/>
    <n v="-5.4054054054054057E-2"/>
    <n v="-5.7752666888995462E-2"/>
    <n v="-5.2668052668052669E-2"/>
    <n v="5.084614220942793E-3"/>
    <n v="-110"/>
  </r>
  <r>
    <s v="E07000083"/>
    <s v="District"/>
    <x v="7"/>
    <x v="27"/>
    <x v="363"/>
    <n v="230"/>
    <n v="239"/>
    <n v="3.9130434782608699E-2"/>
    <n v="233"/>
    <n v="-2.5104602510460251E-2"/>
    <n v="208"/>
    <n v="-0.1072961373390558"/>
    <n v="243"/>
    <n v="0.16826923076923078"/>
    <n v="219"/>
    <n v="-9.8765432098765427E-2"/>
    <n v="230"/>
    <n v="5.0228310502283102E-2"/>
    <n v="254"/>
    <n v="0.10434782608695652"/>
    <n v="218"/>
    <n v="-0.14173228346456693"/>
    <n v="-1.3653316589711632E-3"/>
    <n v="-1.8692228688805206E-2"/>
    <n v="-1.7326897029834042E-2"/>
    <n v="-12"/>
  </r>
  <r>
    <s v="E07000114"/>
    <s v="District"/>
    <x v="1"/>
    <x v="7"/>
    <x v="364"/>
    <n v="1412"/>
    <n v="1441"/>
    <n v="2.0538243626062325E-2"/>
    <n v="1415"/>
    <n v="-1.8043025676613464E-2"/>
    <n v="1488"/>
    <n v="5.1590106007067135E-2"/>
    <n v="1451"/>
    <n v="-2.4865591397849461E-2"/>
    <n v="1426"/>
    <n v="-1.722949689869056E-2"/>
    <n v="1414"/>
    <n v="-8.4151472650771386E-3"/>
    <n v="1593"/>
    <n v="0.1265912305516266"/>
    <n v="1717"/>
    <n v="7.7840552416823597E-2"/>
    <n v="2.6000858920418632E-2"/>
    <n v="0.10221589148422511"/>
    <n v="7.6215032563806476E-2"/>
    <n v="305"/>
  </r>
  <r>
    <s v="E07000102"/>
    <s v="District"/>
    <x v="4"/>
    <x v="32"/>
    <x v="365"/>
    <n v="160"/>
    <n v="176"/>
    <n v="0.1"/>
    <n v="161"/>
    <n v="-8.5227272727272721E-2"/>
    <n v="104"/>
    <n v="-0.35403726708074534"/>
    <n v="72"/>
    <n v="-0.30769230769230771"/>
    <n v="54"/>
    <n v="-0.25"/>
    <n v="45"/>
    <n v="-0.16666666666666666"/>
    <n v="51"/>
    <n v="0.13333333333333333"/>
    <n v="52"/>
    <n v="1.9607843137254902E-2"/>
    <n v="-0.11383529221205053"/>
    <n v="7.6470588235294124E-2"/>
    <n v="0.19030588044734464"/>
    <n v="-108"/>
  </r>
  <r>
    <s v="E06000034"/>
    <s v="UA"/>
    <x v="4"/>
    <x v="10"/>
    <x v="366"/>
    <n v="225"/>
    <n v="196"/>
    <n v="-0.12888888888888889"/>
    <n v="226"/>
    <n v="0.15306122448979592"/>
    <n v="249"/>
    <n v="0.10176991150442478"/>
    <n v="215"/>
    <n v="-0.13654618473895583"/>
    <n v="222"/>
    <n v="3.255813953488372E-2"/>
    <n v="283"/>
    <n v="0.2747747747747748"/>
    <n v="251"/>
    <n v="-0.11307420494699646"/>
    <n v="222"/>
    <n v="-0.11553784860557768"/>
    <n v="8.5146153904325419E-3"/>
    <n v="-0.11430602677628707"/>
    <n v="-0.1228206421667196"/>
    <n v="-3"/>
  </r>
  <r>
    <s v="E07000115"/>
    <s v="District"/>
    <x v="1"/>
    <x v="7"/>
    <x v="367"/>
    <n v="282"/>
    <n v="300"/>
    <n v="6.3829787234042548E-2"/>
    <n v="273"/>
    <n v="-0.09"/>
    <n v="254"/>
    <n v="-6.95970695970696E-2"/>
    <n v="227"/>
    <n v="-0.1062992125984252"/>
    <n v="218"/>
    <n v="-3.9647577092511016E-2"/>
    <n v="212"/>
    <n v="-2.7522935779816515E-2"/>
    <n v="252"/>
    <n v="0.18867924528301888"/>
    <n v="244"/>
    <n v="-3.1746031746031744E-2"/>
    <n v="-1.4037974287099082E-2"/>
    <n v="7.8466606768493569E-2"/>
    <n v="9.2504581055592644E-2"/>
    <n v="-38"/>
  </r>
  <r>
    <s v="E06000027"/>
    <s v="UA"/>
    <x v="7"/>
    <x v="10"/>
    <x v="368"/>
    <n v="1518"/>
    <n v="1621"/>
    <n v="6.7852437417654815E-2"/>
    <n v="1654"/>
    <n v="2.0357803824799507E-2"/>
    <n v="1624"/>
    <n v="-1.8137847642079808E-2"/>
    <n v="1608"/>
    <n v="-9.852216748768473E-3"/>
    <n v="1607"/>
    <n v="-6.2189054726368158E-4"/>
    <n v="1595"/>
    <n v="-7.4673304293714996E-3"/>
    <n v="1541"/>
    <n v="-3.385579937304075E-2"/>
    <n v="1530"/>
    <n v="-7.138221933809215E-3"/>
    <n v="1.3921168210151136E-3"/>
    <n v="-2.0497010653424984E-2"/>
    <n v="-2.1889127474440096E-2"/>
    <n v="12"/>
  </r>
  <r>
    <m/>
    <s v="UA"/>
    <x v="9"/>
    <x v="16"/>
    <x v="369"/>
    <m/>
    <m/>
    <m/>
    <m/>
    <m/>
    <m/>
    <m/>
    <m/>
    <m/>
    <m/>
    <m/>
    <n v="7"/>
    <m/>
    <n v="8"/>
    <n v="0.14285714285714285"/>
    <n v="6"/>
    <n v="-0.25"/>
    <n v="-5.3571428571428575E-2"/>
    <n v="-5.3571428571428575E-2"/>
    <n v="0"/>
    <n v="6"/>
  </r>
  <r>
    <s v="E07000046"/>
    <s v="District"/>
    <x v="7"/>
    <x v="34"/>
    <x v="370"/>
    <n v="933"/>
    <n v="960"/>
    <n v="2.8938906752411574E-2"/>
    <n v="1031"/>
    <n v="7.3958333333333334E-2"/>
    <n v="1012"/>
    <n v="-1.842870999030068E-2"/>
    <n v="967"/>
    <n v="-4.4466403162055336E-2"/>
    <n v="948"/>
    <n v="-1.9648397104446741E-2"/>
    <n v="969"/>
    <n v="2.2151898734177215E-2"/>
    <n v="985"/>
    <n v="1.6511867905056758E-2"/>
    <n v="985"/>
    <n v="0"/>
    <n v="7.3771870585220166E-3"/>
    <n v="8.2559339525283791E-3"/>
    <n v="8.7874689400636256E-4"/>
    <n v="52"/>
  </r>
  <r>
    <s v="E09000030"/>
    <s v="London Borough"/>
    <x v="5"/>
    <x v="10"/>
    <x v="371"/>
    <n v="4074"/>
    <n v="4111"/>
    <n v="9.0819833087874332E-3"/>
    <n v="5025"/>
    <n v="0.22233033325225007"/>
    <n v="4703"/>
    <n v="-6.407960199004975E-2"/>
    <n v="5003"/>
    <n v="6.3789070805868597E-2"/>
    <n v="4957"/>
    <n v="-9.1944833100139917E-3"/>
    <n v="5444"/>
    <n v="9.8244906193262052E-2"/>
    <n v="5971"/>
    <n v="9.6803820720058775E-2"/>
    <n v="6160"/>
    <n v="3.1652989449003514E-2"/>
    <n v="5.6078627303645837E-2"/>
    <n v="6.4228405084531148E-2"/>
    <n v="8.1497777808853117E-3"/>
    <n v="2086"/>
  </r>
  <r>
    <s v="E08000009"/>
    <s v="District"/>
    <x v="2"/>
    <x v="42"/>
    <x v="372"/>
    <n v="618"/>
    <n v="623"/>
    <n v="8.0906148867313909E-3"/>
    <n v="602"/>
    <n v="-3.3707865168539325E-2"/>
    <n v="628"/>
    <n v="4.3189368770764118E-2"/>
    <n v="590"/>
    <n v="-6.0509554140127389E-2"/>
    <n v="576"/>
    <n v="-2.3728813559322035E-2"/>
    <n v="619"/>
    <n v="7.4652777777777776E-2"/>
    <n v="678"/>
    <n v="9.5315024232633286E-2"/>
    <n v="760"/>
    <n v="0.12094395280235988"/>
    <n v="2.803068820028471E-2"/>
    <n v="0.10812948851749658"/>
    <n v="8.0098800317211866E-2"/>
    <n v="142"/>
  </r>
  <r>
    <s v="E07000116"/>
    <s v="District"/>
    <x v="1"/>
    <x v="7"/>
    <x v="373"/>
    <n v="440"/>
    <n v="413"/>
    <n v="-6.1363636363636363E-2"/>
    <n v="420"/>
    <n v="1.6949152542372881E-2"/>
    <n v="381"/>
    <n v="-9.285714285714286E-2"/>
    <n v="348"/>
    <n v="-8.6614173228346455E-2"/>
    <n v="339"/>
    <n v="-2.5862068965517241E-2"/>
    <n v="311"/>
    <n v="-8.2595870206489674E-2"/>
    <n v="281"/>
    <n v="-9.6463022508038579E-2"/>
    <n v="273"/>
    <n v="-2.8469750889679714E-2"/>
    <n v="-5.7159564059559749E-2"/>
    <n v="-6.246638669885915E-2"/>
    <n v="-5.3068226392994008E-3"/>
    <n v="-167"/>
  </r>
  <r>
    <s v="E11000004"/>
    <s v="County"/>
    <x v="10"/>
    <x v="40"/>
    <x v="374"/>
    <n v="2797"/>
    <n v="3586"/>
    <n v="0.2820879513764748"/>
    <n v="4494"/>
    <n v="0.25320691578360288"/>
    <n v="6141"/>
    <n v="0.36648865153538052"/>
    <n v="6532"/>
    <n v="6.3670411985018729E-2"/>
    <n v="5825"/>
    <n v="-0.1082363747703613"/>
    <n v="6262"/>
    <n v="7.5021459227467807E-2"/>
    <n v="4213"/>
    <n v="-0.32721175343340786"/>
    <n v="4584"/>
    <n v="8.8060764300973177E-2"/>
    <n v="8.6636003250643606E-2"/>
    <n v="-0.11957549456621734"/>
    <n v="-0.20621149781686093"/>
    <n v="1787"/>
  </r>
  <r>
    <s v="E07000077"/>
    <s v="District"/>
    <x v="4"/>
    <x v="12"/>
    <x v="375"/>
    <n v="214"/>
    <n v="222"/>
    <n v="3.7383177570093455E-2"/>
    <n v="189"/>
    <n v="-0.14864864864864866"/>
    <n v="199"/>
    <n v="5.2910052910052907E-2"/>
    <n v="186"/>
    <n v="-6.5326633165829151E-2"/>
    <n v="195"/>
    <n v="4.8387096774193547E-2"/>
    <n v="204"/>
    <n v="4.6153846153846156E-2"/>
    <n v="217"/>
    <n v="6.3725490196078427E-2"/>
    <n v="193"/>
    <n v="-0.11059907834101383"/>
    <n v="-9.5018370689033925E-3"/>
    <n v="-2.3436794072467702E-2"/>
    <n v="-1.393495700356431E-2"/>
    <n v="-21"/>
  </r>
  <r>
    <m/>
    <s v="UA"/>
    <x v="9"/>
    <x v="18"/>
    <x v="376"/>
    <m/>
    <m/>
    <m/>
    <m/>
    <m/>
    <m/>
    <m/>
    <m/>
    <m/>
    <m/>
    <m/>
    <n v="647"/>
    <m/>
    <n v="643"/>
    <n v="-6.1823802163833074E-3"/>
    <n v="594"/>
    <n v="-7.6205287713841371E-2"/>
    <n v="-4.1193833965112336E-2"/>
    <n v="-4.1193833965112336E-2"/>
    <n v="0"/>
    <n v="594"/>
  </r>
  <r>
    <s v="E07000180"/>
    <s v="District"/>
    <x v="1"/>
    <x v="28"/>
    <x v="377"/>
    <n v="338"/>
    <n v="343"/>
    <n v="1.4792899408284023E-2"/>
    <n v="334"/>
    <n v="-2.6239067055393587E-2"/>
    <n v="298"/>
    <n v="-0.10778443113772455"/>
    <n v="265"/>
    <n v="-0.11073825503355705"/>
    <n v="248"/>
    <n v="-6.4150943396226415E-2"/>
    <n v="231"/>
    <n v="-6.8548387096774188E-2"/>
    <n v="216"/>
    <n v="-6.4935064935064929E-2"/>
    <n v="197"/>
    <n v="-8.7962962962962965E-2"/>
    <n v="-6.4445776526177445E-2"/>
    <n v="-7.6449013949013947E-2"/>
    <n v="-1.2003237422836502E-2"/>
    <n v="-141"/>
  </r>
  <r>
    <s v="E08000036"/>
    <s v="District"/>
    <x v="6"/>
    <x v="24"/>
    <x v="378"/>
    <n v="147"/>
    <n v="591"/>
    <n v="3.0204081632653059"/>
    <n v="505"/>
    <n v="-0.1455160744500846"/>
    <n v="474"/>
    <n v="-6.1386138613861385E-2"/>
    <n v="519"/>
    <n v="9.49367088607595E-2"/>
    <n v="560"/>
    <n v="7.8998073217726394E-2"/>
    <n v="622"/>
    <n v="0.11071428571428571"/>
    <n v="644"/>
    <n v="3.5369774919614148E-2"/>
    <n v="664"/>
    <n v="3.1055900621118012E-2"/>
    <n v="0.39557258669185796"/>
    <n v="3.3212837770366078E-2"/>
    <n v="-0.36235974892149186"/>
    <n v="517"/>
  </r>
  <r>
    <m/>
    <s v="Country"/>
    <x v="9"/>
    <x v="10"/>
    <x v="379"/>
    <m/>
    <m/>
    <m/>
    <m/>
    <m/>
    <m/>
    <m/>
    <m/>
    <m/>
    <m/>
    <m/>
    <n v="22868"/>
    <m/>
    <n v="23426"/>
    <n v="2.4400909567955223E-2"/>
    <n v="24197"/>
    <n v="3.2912148894390848E-2"/>
    <n v="2.8656529231173036E-2"/>
    <n v="2.8656529231173036E-2"/>
    <n v="0"/>
    <n v="24197"/>
  </r>
  <r>
    <s v="E08000030"/>
    <s v="District"/>
    <x v="8"/>
    <x v="14"/>
    <x v="380"/>
    <n v="243"/>
    <n v="266"/>
    <n v="9.4650205761316872E-2"/>
    <n v="239"/>
    <n v="-0.10150375939849623"/>
    <n v="252"/>
    <n v="5.4393305439330547E-2"/>
    <n v="260"/>
    <n v="3.1746031746031744E-2"/>
    <n v="237"/>
    <n v="-8.8461538461538466E-2"/>
    <n v="168"/>
    <n v="-0.29113924050632911"/>
    <n v="176"/>
    <n v="4.7619047619047616E-2"/>
    <n v="171"/>
    <n v="-2.8409090909090908E-2"/>
    <n v="-3.513812983871599E-2"/>
    <n v="9.6049783549783541E-3"/>
    <n v="4.4743108193694342E-2"/>
    <n v="-72"/>
  </r>
  <r>
    <s v="E09000031"/>
    <s v="London Borough"/>
    <x v="5"/>
    <x v="10"/>
    <x v="381"/>
    <n v="1002"/>
    <n v="825"/>
    <n v="-0.17664670658682635"/>
    <n v="862"/>
    <n v="4.4848484848484846E-2"/>
    <n v="509"/>
    <n v="-0.40951276102088169"/>
    <n v="542"/>
    <n v="6.4833005893909626E-2"/>
    <n v="532"/>
    <n v="-1.8450184501845018E-2"/>
    <n v="576"/>
    <n v="8.2706766917293228E-2"/>
    <n v="668"/>
    <n v="0.15972222222222221"/>
    <n v="650"/>
    <n v="-2.6946107784431138E-2"/>
    <n v="-3.4930660001509281E-2"/>
    <n v="6.6388057218895541E-2"/>
    <n v="0.10131871722040482"/>
    <n v="-352"/>
  </r>
  <r>
    <s v="E09000032"/>
    <s v="London Borough"/>
    <x v="5"/>
    <x v="10"/>
    <x v="382"/>
    <n v="1851"/>
    <n v="1672"/>
    <n v="-9.6704484062668822E-2"/>
    <n v="1629"/>
    <n v="-2.5717703349282296E-2"/>
    <n v="1281"/>
    <n v="-0.21362799263351751"/>
    <n v="1100"/>
    <n v="-0.14129586260733801"/>
    <n v="990"/>
    <n v="-0.1"/>
    <n v="880"/>
    <n v="-0.1111111111111111"/>
    <n v="744"/>
    <n v="-0.15454545454545454"/>
    <n v="698"/>
    <n v="-6.1827956989247312E-2"/>
    <n v="-0.11310382066232744"/>
    <n v="-0.10818670576735093"/>
    <n v="4.9171148949765098E-3"/>
    <n v="-1153"/>
  </r>
  <r>
    <s v="E06000007"/>
    <s v="UA"/>
    <x v="2"/>
    <x v="10"/>
    <x v="383"/>
    <n v="569"/>
    <n v="557"/>
    <n v="-2.10896309314587E-2"/>
    <n v="592"/>
    <n v="6.283662477558348E-2"/>
    <n v="900"/>
    <n v="0.52027027027027029"/>
    <n v="468"/>
    <n v="-0.48"/>
    <n v="441"/>
    <n v="-5.7692307692307696E-2"/>
    <n v="444"/>
    <n v="6.8027210884353739E-3"/>
    <n v="468"/>
    <n v="5.4054054054054057E-2"/>
    <n v="502"/>
    <n v="7.2649572649572655E-2"/>
    <n v="1.9728913026768678E-2"/>
    <n v="6.3351813351813363E-2"/>
    <n v="4.3622900325044685E-2"/>
    <n v="-67"/>
  </r>
  <r>
    <s v="E07000222"/>
    <s v="District"/>
    <x v="8"/>
    <x v="46"/>
    <x v="384"/>
    <n v="636"/>
    <n v="623"/>
    <n v="-2.0440251572327043E-2"/>
    <n v="601"/>
    <n v="-3.5313001605136438E-2"/>
    <n v="592"/>
    <n v="-1.4975041597337771E-2"/>
    <n v="630"/>
    <n v="6.4189189189189186E-2"/>
    <n v="610"/>
    <n v="-3.1746031746031744E-2"/>
    <n v="647"/>
    <n v="6.0655737704918035E-2"/>
    <n v="571"/>
    <n v="-0.11746522411128284"/>
    <n v="1019"/>
    <n v="0.78458844133099825"/>
    <n v="8.6186727199123708E-2"/>
    <n v="0.33356160860985773"/>
    <n v="0.24737488141073402"/>
    <n v="383"/>
  </r>
  <r>
    <s v="E10000031"/>
    <s v="County"/>
    <x v="8"/>
    <x v="46"/>
    <x v="385"/>
    <n v="1594"/>
    <n v="1534"/>
    <n v="-3.7641154328732745E-2"/>
    <n v="1531"/>
    <n v="-1.9556714471968711E-3"/>
    <n v="1514"/>
    <n v="-1.1103853690398433E-2"/>
    <n v="1541"/>
    <n v="1.7833553500660501E-2"/>
    <n v="1538"/>
    <n v="-1.9467878001297859E-3"/>
    <n v="1571"/>
    <n v="2.1456436931079324E-2"/>
    <n v="1477"/>
    <n v="-5.9834500318268619E-2"/>
    <n v="1934"/>
    <n v="0.3094109681787407"/>
    <n v="2.9527373878219257E-2"/>
    <n v="0.12478823393023604"/>
    <n v="9.5260860052016783E-2"/>
    <n v="340"/>
  </r>
  <r>
    <s v="E07000103"/>
    <s v="District"/>
    <x v="4"/>
    <x v="32"/>
    <x v="386"/>
    <n v="40"/>
    <n v="314"/>
    <n v="6.85"/>
    <n v="262"/>
    <n v="-0.16560509554140126"/>
    <n v="131"/>
    <n v="-0.5"/>
    <n v="91"/>
    <n v="-0.30534351145038169"/>
    <n v="73"/>
    <n v="-0.19780219780219779"/>
    <n v="52"/>
    <n v="-0.28767123287671231"/>
    <n v="47"/>
    <n v="-9.6153846153846159E-2"/>
    <n v="44"/>
    <n v="-6.3829787234042548E-2"/>
    <n v="0.65419929111767727"/>
    <n v="-7.9991816693944354E-2"/>
    <n v="-0.73419110781162167"/>
    <n v="4"/>
  </r>
  <r>
    <s v="E07000206"/>
    <s v="District"/>
    <x v="4"/>
    <x v="9"/>
    <x v="387"/>
    <n v="1340"/>
    <n v="1352"/>
    <n v="8.9552238805970154E-3"/>
    <n v="1360"/>
    <n v="5.9171597633136093E-3"/>
    <n v="1315"/>
    <n v="-3.3088235294117647E-2"/>
    <n v="1355"/>
    <n v="3.0418250950570342E-2"/>
    <n v="1374"/>
    <n v="1.4022140221402213E-2"/>
    <n v="1416"/>
    <n v="3.0567685589519649E-2"/>
    <n v="1403"/>
    <n v="-9.1807909604519778E-3"/>
    <n v="1424"/>
    <n v="1.496792587312901E-2"/>
    <n v="7.822420002995276E-3"/>
    <n v="2.8935674563385161E-3"/>
    <n v="-4.9288525466567598E-3"/>
    <n v="84"/>
  </r>
  <r>
    <s v="E07000216"/>
    <s v="District"/>
    <x v="1"/>
    <x v="38"/>
    <x v="388"/>
    <n v="390"/>
    <n v="387"/>
    <n v="-7.6923076923076927E-3"/>
    <n v="424"/>
    <n v="9.5607235142118857E-2"/>
    <n v="420"/>
    <n v="-9.433962264150943E-3"/>
    <n v="398"/>
    <n v="-5.2380952380952382E-2"/>
    <n v="370"/>
    <n v="-7.0351758793969849E-2"/>
    <n v="358"/>
    <n v="-3.2432432432432434E-2"/>
    <n v="375"/>
    <n v="4.7486033519553071E-2"/>
    <n v="394"/>
    <n v="5.0666666666666665E-2"/>
    <n v="2.683565220565661E-3"/>
    <n v="4.9076350093109872E-2"/>
    <n v="4.639278487254421E-2"/>
    <n v="4"/>
  </r>
  <r>
    <s v="E07000065"/>
    <s v="District"/>
    <x v="1"/>
    <x v="37"/>
    <x v="389"/>
    <n v="899"/>
    <n v="911"/>
    <n v="1.3348164627363738E-2"/>
    <n v="861"/>
    <n v="-5.4884742041712405E-2"/>
    <n v="825"/>
    <n v="-4.1811846689895474E-2"/>
    <n v="799"/>
    <n v="-3.1515151515151517E-2"/>
    <n v="806"/>
    <n v="8.7609511889862324E-3"/>
    <n v="793"/>
    <n v="-1.6129032258064516E-2"/>
    <n v="804"/>
    <n v="1.3871374527112233E-2"/>
    <n v="785"/>
    <n v="-2.36318407960199E-2"/>
    <n v="-1.6499015369672701E-2"/>
    <n v="-4.8802331344538338E-3"/>
    <n v="1.1618782235218866E-2"/>
    <n v="-114"/>
  </r>
  <r>
    <s v="E07000156"/>
    <s v="District"/>
    <x v="3"/>
    <x v="33"/>
    <x v="390"/>
    <n v="94"/>
    <n v="72"/>
    <n v="-0.23404255319148937"/>
    <n v="71"/>
    <n v="-1.3888888888888888E-2"/>
    <n v="61"/>
    <n v="-0.14084507042253522"/>
    <n v="62"/>
    <n v="1.6393442622950821E-2"/>
    <n v="55"/>
    <n v="-0.11290322580645161"/>
    <n v="45"/>
    <n v="-0.18181818181818182"/>
    <n v="45"/>
    <n v="0"/>
    <n v="45"/>
    <n v="0"/>
    <n v="-8.3388059688074501E-2"/>
    <n v="0"/>
    <n v="8.3388059688074501E-2"/>
    <n v="-49"/>
  </r>
  <r>
    <s v="E07000241"/>
    <s v="District"/>
    <x v="4"/>
    <x v="32"/>
    <x v="391"/>
    <n v="712"/>
    <n v="677"/>
    <n v="-4.9157303370786519E-2"/>
    <n v="614"/>
    <n v="-9.3057607090103397E-2"/>
    <n v="568"/>
    <n v="-7.4918566775244305E-2"/>
    <n v="639"/>
    <n v="0.125"/>
    <n v="522"/>
    <n v="-0.18309859154929578"/>
    <n v="471"/>
    <n v="-9.7701149425287362E-2"/>
    <n v="510"/>
    <n v="8.2802547770700632E-2"/>
    <n v="621"/>
    <n v="0.21764705882352942"/>
    <n v="-9.0604514520609136E-3"/>
    <n v="0.15022480329711502"/>
    <n v="0.15928525474917593"/>
    <n v="-91"/>
  </r>
  <r>
    <s v="E06000037"/>
    <s v="UA"/>
    <x v="1"/>
    <x v="10"/>
    <x v="392"/>
    <n v="553"/>
    <n v="534"/>
    <n v="-3.4358047016274866E-2"/>
    <n v="578"/>
    <n v="8.2397003745318345E-2"/>
    <n v="497"/>
    <n v="-0.14013840830449828"/>
    <n v="454"/>
    <n v="-8.651911468812877E-2"/>
    <n v="409"/>
    <n v="-9.9118942731277526E-2"/>
    <n v="350"/>
    <n v="-0.14425427872860636"/>
    <n v="320"/>
    <n v="-8.5714285714285715E-2"/>
    <n v="291"/>
    <n v="-9.0624999999999997E-2"/>
    <n v="-7.4791384179719145E-2"/>
    <n v="-8.8169642857142849E-2"/>
    <n v="-1.3378258677423704E-2"/>
    <n v="-262"/>
  </r>
  <r>
    <s v="E07000047"/>
    <s v="District"/>
    <x v="7"/>
    <x v="34"/>
    <x v="393"/>
    <n v="493"/>
    <n v="548"/>
    <n v="0.11156186612576065"/>
    <n v="548"/>
    <n v="0"/>
    <n v="548"/>
    <n v="0"/>
    <n v="486"/>
    <n v="-0.11313868613138686"/>
    <n v="523"/>
    <n v="7.6131687242798354E-2"/>
    <n v="534"/>
    <n v="2.1032504780114723E-2"/>
    <n v="525"/>
    <n v="-1.6853932584269662E-2"/>
    <n v="545"/>
    <n v="3.8095238095238099E-2"/>
    <n v="1.4603584691031913E-2"/>
    <n v="1.0620652755484218E-2"/>
    <n v="-3.9829319355476952E-3"/>
    <n v="52"/>
  </r>
  <r>
    <s v="E07000052"/>
    <s v="District"/>
    <x v="7"/>
    <x v="30"/>
    <x v="394"/>
    <n v="2550"/>
    <n v="2578"/>
    <n v="1.0980392156862745E-2"/>
    <n v="2612"/>
    <n v="1.3188518231186967E-2"/>
    <n v="2572"/>
    <n v="-1.5313935681470138E-2"/>
    <n v="2633"/>
    <n v="2.3716951788491446E-2"/>
    <n v="2592"/>
    <n v="-1.5571591340676035E-2"/>
    <n v="2607"/>
    <n v="5.7870370370370367E-3"/>
    <n v="2568"/>
    <n v="-1.4959723820483314E-2"/>
    <n v="2591"/>
    <n v="8.9563862928348902E-3"/>
    <n v="2.0980043329729501E-3"/>
    <n v="-3.0016687638242121E-3"/>
    <n v="-5.0996730967971622E-3"/>
    <n v="41"/>
  </r>
  <r>
    <m/>
    <m/>
    <x v="0"/>
    <x v="35"/>
    <x v="395"/>
    <n v="257"/>
    <n v="268"/>
    <n v="4.2801556420233464E-2"/>
    <n v="296"/>
    <n v="0.1044776119402985"/>
    <n v="330"/>
    <n v="0.11486486486486487"/>
    <n v="84"/>
    <n v="-0.74545454545454548"/>
    <n v="99"/>
    <n v="0.17857142857142858"/>
    <n v="81"/>
    <n v="-0.18181818181818182"/>
    <n v="81"/>
    <n v="0"/>
    <n v="5"/>
    <n v="-0.93827160493827155"/>
    <n v="-0.17810360880177167"/>
    <n v="-0.46913580246913578"/>
    <n v="-0.2910321936673641"/>
    <n v="-252"/>
  </r>
  <r>
    <s v="E07000127"/>
    <s v="District"/>
    <x v="2"/>
    <x v="29"/>
    <x v="396"/>
    <n v="62"/>
    <n v="63"/>
    <n v="1.6129032258064516E-2"/>
    <n v="65"/>
    <n v="3.1746031746031744E-2"/>
    <n v="114"/>
    <n v="0.75384615384615383"/>
    <n v="84"/>
    <n v="-0.26315789473684209"/>
    <n v="95"/>
    <n v="0.13095238095238096"/>
    <n v="94"/>
    <n v="-1.0526315789473684E-2"/>
    <n v="98"/>
    <n v="4.2553191489361701E-2"/>
    <n v="94"/>
    <n v="-4.0816326530612242E-2"/>
    <n v="8.2590781654383064E-2"/>
    <n v="8.6843247937472973E-4"/>
    <n v="-8.1722349175008341E-2"/>
    <n v="32"/>
  </r>
  <r>
    <s v="E07000142"/>
    <s v="District"/>
    <x v="3"/>
    <x v="36"/>
    <x v="397"/>
    <n v="165"/>
    <n v="158"/>
    <n v="-4.2424242424242427E-2"/>
    <n v="144"/>
    <n v="-8.8607594936708861E-2"/>
    <n v="228"/>
    <n v="0.58333333333333337"/>
    <n v="229"/>
    <n v="4.3859649122807015E-3"/>
    <n v="252"/>
    <n v="0.10043668122270742"/>
    <n v="255"/>
    <n v="1.1904761904761904E-2"/>
    <n v="245"/>
    <n v="-3.9215686274509803E-2"/>
    <n v="238"/>
    <n v="-2.8571428571428571E-2"/>
    <n v="6.2655223645774222E-2"/>
    <n v="-3.3893557422969185E-2"/>
    <n v="-9.65487810687434E-2"/>
    <n v="73"/>
  </r>
  <r>
    <m/>
    <m/>
    <x v="0"/>
    <x v="4"/>
    <x v="398"/>
    <n v="486"/>
    <n v="552"/>
    <n v="0.13580246913580246"/>
    <n v="525"/>
    <n v="-4.8913043478260872E-2"/>
    <n v="617"/>
    <n v="0.17523809523809525"/>
    <n v="271"/>
    <n v="-0.56077795786061591"/>
    <n v="100"/>
    <n v="-0.63099630996309963"/>
    <n v="88"/>
    <n v="-0.12"/>
    <n v="83"/>
    <n v="-5.6818181818181816E-2"/>
    <n v="77"/>
    <n v="-7.2289156626506021E-2"/>
    <n v="-0.14734426067159581"/>
    <n v="-6.4553669222343915E-2"/>
    <n v="8.2790591449251896E-2"/>
    <n v="-409"/>
  </r>
  <r>
    <s v="E12000005"/>
    <s v="Region"/>
    <x v="8"/>
    <x v="10"/>
    <x v="399"/>
    <n v="15943"/>
    <n v="13781"/>
    <n v="-0.13560810387003699"/>
    <n v="14098"/>
    <n v="2.3002684855961106E-2"/>
    <n v="13984"/>
    <n v="-8.0862533692722376E-3"/>
    <n v="12697"/>
    <n v="-9.2033752860411905E-2"/>
    <n v="11611"/>
    <n v="-8.5532015436717332E-2"/>
    <n v="11002"/>
    <n v="-5.2450262681939537E-2"/>
    <n v="11132"/>
    <n v="1.1816033448463915E-2"/>
    <n v="11992"/>
    <n v="7.7254761049227447E-2"/>
    <n v="-3.2704613608090689E-2"/>
    <n v="4.4535397248845685E-2"/>
    <n v="7.7240010856936381E-2"/>
    <n v="-3951"/>
  </r>
  <r>
    <s v="E11000005"/>
    <s v="County"/>
    <x v="8"/>
    <x v="14"/>
    <x v="400"/>
    <n v="9156"/>
    <n v="6853"/>
    <n v="-0.25152905198776759"/>
    <n v="7059"/>
    <n v="3.0059827812636802E-2"/>
    <n v="7089"/>
    <n v="4.2498937526561833E-3"/>
    <n v="5493"/>
    <n v="-0.22513753702920017"/>
    <n v="4456"/>
    <n v="-0.18878572728927726"/>
    <n v="3866"/>
    <n v="-0.13240574506283662"/>
    <n v="3957"/>
    <n v="2.353854112778065E-2"/>
    <n v="4026"/>
    <n v="1.7437452615617893E-2"/>
    <n v="-9.0321543257548764E-2"/>
    <n v="2.048799687169927E-2"/>
    <n v="0.11080954012924804"/>
    <n v="-5130"/>
  </r>
  <r>
    <s v="E07000181"/>
    <s v="District"/>
    <x v="1"/>
    <x v="28"/>
    <x v="401"/>
    <n v="747"/>
    <n v="739"/>
    <n v="-1.0709504685408299E-2"/>
    <n v="742"/>
    <n v="4.0595399188092015E-3"/>
    <n v="742"/>
    <n v="0"/>
    <n v="766"/>
    <n v="3.2345013477088951E-2"/>
    <n v="833"/>
    <n v="8.7467362924281991E-2"/>
    <n v="870"/>
    <n v="4.441776710684274E-2"/>
    <n v="945"/>
    <n v="8.6206896551724144E-2"/>
    <n v="977"/>
    <n v="3.3862433862433865E-2"/>
    <n v="3.4706188644471572E-2"/>
    <n v="6.0034665207079008E-2"/>
    <n v="2.5328476562607435E-2"/>
    <n v="230"/>
  </r>
  <r>
    <s v="E07000191"/>
    <s v="District"/>
    <x v="7"/>
    <x v="45"/>
    <x v="402"/>
    <n v="997"/>
    <n v="1063"/>
    <n v="6.6198595787362091E-2"/>
    <n v="1062"/>
    <n v="-9.4073377234242712E-4"/>
    <n v="1050"/>
    <n v="-1.1299435028248588E-2"/>
    <n v="996"/>
    <n v="-5.1428571428571428E-2"/>
    <n v="1023"/>
    <n v="2.710843373493976E-2"/>
    <n v="1014"/>
    <n v="-8.7976539589442824E-3"/>
    <n v="980"/>
    <n v="-3.3530571992110451E-2"/>
    <n v="1000"/>
    <n v="2.0408163265306121E-2"/>
    <n v="9.6477832592384944E-4"/>
    <n v="-6.5612043634021653E-3"/>
    <n v="-7.5259826893260152E-3"/>
    <n v="3"/>
  </r>
  <r>
    <s v="E10000032"/>
    <s v="County"/>
    <x v="1"/>
    <x v="1"/>
    <x v="403"/>
    <n v="6126"/>
    <n v="6253"/>
    <n v="2.0731309174012405E-2"/>
    <n v="6290"/>
    <n v="5.9171597633136093E-3"/>
    <n v="6137"/>
    <n v="-2.4324324324324326E-2"/>
    <n v="6400"/>
    <n v="4.285481505621639E-2"/>
    <n v="6543"/>
    <n v="2.2343749999999999E-2"/>
    <n v="6416"/>
    <n v="-1.9410056548983645E-2"/>
    <n v="6557"/>
    <n v="2.197630922693267E-2"/>
    <n v="6463"/>
    <n v="-1.433582430989782E-2"/>
    <n v="6.969142254658659E-3"/>
    <n v="3.8202424585174252E-3"/>
    <n v="-3.1488997961412338E-3"/>
    <n v="337"/>
  </r>
  <r>
    <s v="E11000006"/>
    <s v="County"/>
    <x v="6"/>
    <x v="24"/>
    <x v="404"/>
    <n v="4614"/>
    <n v="5226"/>
    <n v="0.13263979193758127"/>
    <n v="4916"/>
    <n v="-5.9318790662074246E-2"/>
    <n v="4896"/>
    <n v="-4.0683482506102524E-3"/>
    <n v="4752"/>
    <n v="-2.9411764705882353E-2"/>
    <n v="5436"/>
    <n v="0.14393939393939395"/>
    <n v="5764"/>
    <n v="6.033848417954378E-2"/>
    <n v="6231"/>
    <n v="8.1020124913254679E-2"/>
    <n v="6208"/>
    <n v="-3.6912213127908841E-3"/>
    <n v="4.0180958754801994E-2"/>
    <n v="3.8664451800231897E-2"/>
    <n v="-1.5165069545700974E-3"/>
    <n v="1594"/>
  </r>
  <r>
    <s v="E09000033"/>
    <s v="London Borough"/>
    <x v="5"/>
    <x v="10"/>
    <x v="405"/>
    <n v="7152"/>
    <n v="7365"/>
    <n v="2.9781879194630871E-2"/>
    <n v="7436"/>
    <n v="9.6401900882552606E-3"/>
    <n v="6784"/>
    <n v="-8.7681549220010757E-2"/>
    <n v="6075"/>
    <n v="-0.10451061320754718"/>
    <n v="5341"/>
    <n v="-0.12082304526748971"/>
    <n v="4163"/>
    <n v="-0.22055794794982214"/>
    <n v="3855"/>
    <n v="-7.3985106894066774E-2"/>
    <n v="3194"/>
    <n v="-0.17146562905317769"/>
    <n v="-9.24502277886535E-2"/>
    <n v="-0.12272536797362224"/>
    <n v="-3.0275140184968741E-2"/>
    <n v="-3958"/>
  </r>
  <r>
    <s v="E07000053"/>
    <s v="District"/>
    <x v="7"/>
    <x v="30"/>
    <x v="406"/>
    <n v="925"/>
    <n v="928"/>
    <n v="3.2432432432432431E-3"/>
    <n v="940"/>
    <n v="1.2931034482758621E-2"/>
    <n v="925"/>
    <n v="-1.5957446808510637E-2"/>
    <n v="968"/>
    <n v="4.6486486486486484E-2"/>
    <n v="984"/>
    <n v="1.6528925619834711E-2"/>
    <n v="987"/>
    <n v="3.0487804878048782E-3"/>
    <n v="969"/>
    <n v="-1.82370820668693E-2"/>
    <n v="1023"/>
    <n v="5.5727554179566562E-2"/>
    <n v="1.297143695303932E-2"/>
    <n v="1.8745236056348633E-2"/>
    <n v="5.7737991033093121E-3"/>
    <n v="98"/>
  </r>
  <r>
    <s v="E08000010"/>
    <s v="District"/>
    <x v="2"/>
    <x v="42"/>
    <x v="407"/>
    <n v="295"/>
    <n v="307"/>
    <n v="4.0677966101694912E-2"/>
    <n v="281"/>
    <n v="-8.4690553745928335E-2"/>
    <n v="316"/>
    <n v="0.12455516014234876"/>
    <n v="329"/>
    <n v="4.1139240506329111E-2"/>
    <n v="331"/>
    <n v="6.0790273556231003E-3"/>
    <n v="388"/>
    <n v="0.17220543806646527"/>
    <n v="406"/>
    <n v="4.6391752577319589E-2"/>
    <n v="405"/>
    <n v="-2.4630541871921183E-3"/>
    <n v="4.2986872102082532E-2"/>
    <n v="2.1964349195063737E-2"/>
    <n v="-2.1022522907018795E-2"/>
    <n v="110"/>
  </r>
  <r>
    <s v="E06000054"/>
    <s v="UA"/>
    <x v="7"/>
    <x v="10"/>
    <x v="408"/>
    <n v="1813"/>
    <n v="1851"/>
    <n v="2.0959735245449532E-2"/>
    <n v="1822"/>
    <n v="-1.5667206915180983E-2"/>
    <n v="1766"/>
    <n v="-3.0735455543358946E-2"/>
    <n v="1677"/>
    <n v="-5.0396375990939976E-2"/>
    <n v="1610"/>
    <n v="-3.9952295766249257E-2"/>
    <n v="1583"/>
    <n v="-1.6770186335403725E-2"/>
    <n v="1506"/>
    <n v="-4.8641819330385347E-2"/>
    <n v="1547"/>
    <n v="2.7224435590969456E-2"/>
    <n v="-1.9247396130637407E-2"/>
    <n v="-1.0708691869707946E-2"/>
    <n v="8.5387042609294615E-3"/>
    <n v="-266"/>
  </r>
  <r>
    <s v="E07000094"/>
    <s v="District"/>
    <x v="1"/>
    <x v="13"/>
    <x v="409"/>
    <n v="515"/>
    <n v="501"/>
    <n v="-2.7184466019417475E-2"/>
    <n v="498"/>
    <n v="-5.9880239520958087E-3"/>
    <n v="462"/>
    <n v="-7.2289156626506021E-2"/>
    <n v="395"/>
    <n v="-0.14502164502164502"/>
    <n v="375"/>
    <n v="-5.0632911392405063E-2"/>
    <n v="443"/>
    <n v="0.18133333333333335"/>
    <n v="441"/>
    <n v="-4.5146726862302479E-3"/>
    <n v="484"/>
    <n v="9.7505668934240369E-2"/>
    <n v="-3.3489841788407384E-3"/>
    <n v="4.6495498124005059E-2"/>
    <n v="4.98444823028458E-2"/>
    <n v="-31"/>
  </r>
  <r>
    <s v="E06000040"/>
    <s v="UA"/>
    <x v="1"/>
    <x v="10"/>
    <x v="410"/>
    <n v="891"/>
    <n v="850"/>
    <n v="-4.6015712682379348E-2"/>
    <n v="844"/>
    <n v="-7.058823529411765E-3"/>
    <n v="840"/>
    <n v="-4.7393364928909956E-3"/>
    <n v="844"/>
    <n v="4.7619047619047623E-3"/>
    <n v="842"/>
    <n v="-2.3696682464454978E-3"/>
    <n v="851"/>
    <n v="1.0688836104513063E-2"/>
    <n v="884"/>
    <n v="3.8777908343125736E-2"/>
    <n v="839"/>
    <n v="-5.090497737556561E-2"/>
    <n v="-7.1074836396437064E-3"/>
    <n v="-6.0635345162199372E-3"/>
    <n v="1.0439491234237692E-3"/>
    <n v="-52"/>
  </r>
  <r>
    <s v="E08000015"/>
    <s v="District"/>
    <x v="2"/>
    <x v="43"/>
    <x v="411"/>
    <n v="651"/>
    <n v="778"/>
    <n v="0.19508448540706605"/>
    <n v="729"/>
    <n v="-6.2982005141388173E-2"/>
    <n v="750"/>
    <n v="2.8806584362139918E-2"/>
    <n v="701"/>
    <n v="-6.5333333333333327E-2"/>
    <n v="667"/>
    <n v="-4.850213980028531E-2"/>
    <n v="655"/>
    <n v="-1.7991004497751123E-2"/>
    <n v="639"/>
    <n v="-2.4427480916030534E-2"/>
    <n v="604"/>
    <n v="-5.4773082942097026E-2"/>
    <n v="-6.2647471077099375E-3"/>
    <n v="-3.9600281929063778E-2"/>
    <n v="-3.3335534821353839E-2"/>
    <n v="-47"/>
  </r>
  <r>
    <s v="E07000217"/>
    <s v="District"/>
    <x v="1"/>
    <x v="38"/>
    <x v="412"/>
    <n v="249"/>
    <n v="236"/>
    <n v="-5.2208835341365459E-2"/>
    <n v="286"/>
    <n v="0.21186440677966101"/>
    <n v="238"/>
    <n v="-0.16783216783216784"/>
    <n v="250"/>
    <n v="5.0420168067226892E-2"/>
    <n v="228"/>
    <n v="-8.7999999999999995E-2"/>
    <n v="235"/>
    <n v="3.0701754385964911E-2"/>
    <n v="248"/>
    <n v="5.5319148936170209E-2"/>
    <n v="222"/>
    <n v="-0.10483870967741936"/>
    <n v="-8.0717793352412023E-3"/>
    <n v="-2.4759780370624575E-2"/>
    <n v="-1.6688001035383371E-2"/>
    <n v="-27"/>
  </r>
  <r>
    <s v="E06000041"/>
    <s v="UA"/>
    <x v="1"/>
    <x v="10"/>
    <x v="413"/>
    <n v="410"/>
    <n v="392"/>
    <n v="-4.3902439024390241E-2"/>
    <n v="390"/>
    <n v="-5.1020408163265302E-3"/>
    <n v="359"/>
    <n v="-7.9487179487179482E-2"/>
    <n v="368"/>
    <n v="2.5069637883008356E-2"/>
    <n v="361"/>
    <n v="-1.9021739130434784E-2"/>
    <n v="403"/>
    <n v="0.11634349030470914"/>
    <n v="414"/>
    <n v="2.729528535980149E-2"/>
    <n v="407"/>
    <n v="-1.6908212560386472E-2"/>
    <n v="5.3585031610018513E-4"/>
    <n v="5.1935363997075087E-3"/>
    <n v="4.6576860836073236E-3"/>
    <n v="-3"/>
  </r>
  <r>
    <s v="E08000031"/>
    <s v="District"/>
    <x v="8"/>
    <x v="14"/>
    <x v="414"/>
    <n v="564"/>
    <n v="630"/>
    <n v="0.11702127659574468"/>
    <n v="701"/>
    <n v="0.1126984126984127"/>
    <n v="496"/>
    <n v="-0.29243937232524964"/>
    <n v="401"/>
    <n v="-0.19153225806451613"/>
    <n v="395"/>
    <n v="-1.4962593516209476E-2"/>
    <n v="319"/>
    <n v="-0.19240506329113924"/>
    <n v="500"/>
    <n v="0.56739811912225702"/>
    <n v="412"/>
    <n v="-0.17599999999999999"/>
    <n v="-8.7776848475875149E-3"/>
    <n v="0.19569905956112851"/>
    <n v="0.20447674440871602"/>
    <n v="-152"/>
  </r>
  <r>
    <s v="E07000237"/>
    <s v="District"/>
    <x v="8"/>
    <x v="44"/>
    <x v="415"/>
    <n v="224"/>
    <n v="226"/>
    <n v="8.9285714285714281E-3"/>
    <n v="243"/>
    <n v="7.5221238938053103E-2"/>
    <n v="244"/>
    <n v="4.11522633744856E-3"/>
    <n v="220"/>
    <n v="-9.8360655737704916E-2"/>
    <n v="230"/>
    <n v="4.5454545454545456E-2"/>
    <n v="230"/>
    <n v="0"/>
    <n v="217"/>
    <n v="-5.6521739130434782E-2"/>
    <n v="244"/>
    <n v="0.12442396313364056"/>
    <n v="1.2907643803014925E-2"/>
    <n v="3.395111200160289E-2"/>
    <n v="2.1043468198587965E-2"/>
    <n v="20"/>
  </r>
  <r>
    <s v="E10000034"/>
    <s v="County"/>
    <x v="8"/>
    <x v="44"/>
    <x v="416"/>
    <n v="1379"/>
    <n v="1466"/>
    <n v="6.3089195068890505E-2"/>
    <n v="1488"/>
    <n v="1.5006821282401092E-2"/>
    <n v="1507"/>
    <n v="1.2768817204301076E-2"/>
    <n v="1487"/>
    <n v="-1.3271400132714002E-2"/>
    <n v="1493"/>
    <n v="4.0349697377269674E-3"/>
    <n v="1567"/>
    <n v="4.9564634963161422E-2"/>
    <n v="1522"/>
    <n v="-2.8717294192724951E-2"/>
    <n v="1630"/>
    <n v="7.0959264126149807E-2"/>
    <n v="2.1679376007148986E-2"/>
    <n v="2.1120984966712428E-2"/>
    <n v="-5.5839104043655871E-4"/>
    <n v="251"/>
  </r>
  <r>
    <s v="E07000229"/>
    <s v="District"/>
    <x v="1"/>
    <x v="1"/>
    <x v="417"/>
    <n v="505"/>
    <n v="533"/>
    <n v="5.5445544554455446E-2"/>
    <n v="510"/>
    <n v="-4.3151969981238276E-2"/>
    <n v="494"/>
    <n v="-3.1372549019607843E-2"/>
    <n v="481"/>
    <n v="-2.6315789473684209E-2"/>
    <n v="503"/>
    <n v="4.5738045738045741E-2"/>
    <n v="518"/>
    <n v="2.982107355864811E-2"/>
    <n v="487"/>
    <n v="-5.9845559845559844E-2"/>
    <n v="496"/>
    <n v="1.8480492813141684E-2"/>
    <n v="-1.4000889569748989E-3"/>
    <n v="-2.0682533516209078E-2"/>
    <n v="-1.9282444559234179E-2"/>
    <n v="-9"/>
  </r>
  <r>
    <m/>
    <s v="UA"/>
    <x v="9"/>
    <x v="20"/>
    <x v="418"/>
    <m/>
    <m/>
    <m/>
    <m/>
    <m/>
    <m/>
    <m/>
    <m/>
    <m/>
    <m/>
    <m/>
    <n v="0"/>
    <m/>
    <n v="0"/>
    <e v="#DIV/0!"/>
    <n v="0"/>
    <e v="#DIV/0!"/>
    <e v="#DIV/0!"/>
    <e v="#DIV/0!"/>
    <e v="#DIV/0!"/>
    <n v="0"/>
  </r>
  <r>
    <s v="E07000238"/>
    <s v="District"/>
    <x v="8"/>
    <x v="44"/>
    <x v="419"/>
    <n v="380"/>
    <n v="431"/>
    <n v="0.13421052631578947"/>
    <n v="416"/>
    <n v="-3.4802784222737818E-2"/>
    <n v="418"/>
    <n v="4.807692307692308E-3"/>
    <n v="426"/>
    <n v="1.9138755980861243E-2"/>
    <n v="409"/>
    <n v="-3.9906103286384977E-2"/>
    <n v="403"/>
    <n v="-1.4669926650366748E-2"/>
    <n v="405"/>
    <n v="4.9627791563275434E-3"/>
    <n v="430"/>
    <n v="6.1728395061728392E-2"/>
    <n v="1.6933666832863677E-2"/>
    <n v="3.334558710902797E-2"/>
    <n v="1.6411920276164293E-2"/>
    <n v="50"/>
  </r>
  <r>
    <s v="E07000007"/>
    <s v="District"/>
    <x v="1"/>
    <x v="8"/>
    <x v="420"/>
    <n v="255"/>
    <n v="253"/>
    <n v="-7.8431372549019607E-3"/>
    <n v="239"/>
    <n v="-5.533596837944664E-2"/>
    <n v="245"/>
    <n v="2.5104602510460251E-2"/>
    <n v="225"/>
    <n v="-8.1632653061224483E-2"/>
    <n v="224"/>
    <n v="-4.4444444444444444E-3"/>
    <n v="218"/>
    <n v="-2.6785714285714284E-2"/>
    <n v="258"/>
    <n v="0.1834862385321101"/>
    <n v="348"/>
    <n v="0.34883720930232559"/>
    <n v="4.7673266614895515E-2"/>
    <n v="0.26616172391721782"/>
    <n v="0.2184884573023223"/>
    <n v="93"/>
  </r>
  <r>
    <s v="E07000128"/>
    <s v="District"/>
    <x v="2"/>
    <x v="29"/>
    <x v="421"/>
    <n v="381"/>
    <n v="374"/>
    <n v="-1.8372703412073491E-2"/>
    <n v="390"/>
    <n v="4.2780748663101602E-2"/>
    <n v="379"/>
    <n v="-2.8205128205128206E-2"/>
    <n v="321"/>
    <n v="-0.15303430079155672"/>
    <n v="268"/>
    <n v="-0.16510903426791276"/>
    <n v="253"/>
    <n v="-5.5970149253731345E-2"/>
    <n v="230"/>
    <n v="-9.0909090909090912E-2"/>
    <n v="200"/>
    <n v="-0.13043478260869565"/>
    <n v="-7.4906805098135937E-2"/>
    <n v="-0.11067193675889328"/>
    <n v="-3.5765131660757343E-2"/>
    <n v="-181"/>
  </r>
  <r>
    <s v="E07000239"/>
    <s v="District"/>
    <x v="8"/>
    <x v="44"/>
    <x v="422"/>
    <n v="313"/>
    <n v="302"/>
    <n v="-3.5143769968051117E-2"/>
    <n v="316"/>
    <n v="4.6357615894039736E-2"/>
    <n v="309"/>
    <n v="-2.2151898734177215E-2"/>
    <n v="343"/>
    <n v="0.11003236245954692"/>
    <n v="376"/>
    <n v="9.6209912536443148E-2"/>
    <n v="399"/>
    <n v="6.1170212765957445E-2"/>
    <n v="381"/>
    <n v="-4.5112781954887216E-2"/>
    <n v="392"/>
    <n v="2.8871391076115485E-2"/>
    <n v="3.0029130509373399E-2"/>
    <n v="-8.1206954393858652E-3"/>
    <n v="-3.8149825948759264E-2"/>
    <n v="79"/>
  </r>
  <r>
    <s v="E06000014"/>
    <s v="UA"/>
    <x v="6"/>
    <x v="10"/>
    <x v="423"/>
    <n v="671"/>
    <n v="694"/>
    <n v="3.4277198211624442E-2"/>
    <n v="677"/>
    <n v="-2.4495677233429394E-2"/>
    <n v="580"/>
    <n v="-0.14327917282127031"/>
    <n v="492"/>
    <n v="-0.15172413793103448"/>
    <n v="441"/>
    <n v="-0.10365853658536585"/>
    <n v="490"/>
    <n v="0.1111111111111111"/>
    <n v="365"/>
    <n v="-0.25510204081632654"/>
    <n v="345"/>
    <n v="-5.4794520547945202E-2"/>
    <n v="-7.3458222076579524E-2"/>
    <n v="-0.15494828068213587"/>
    <n v="-8.1490058605556345E-2"/>
    <n v="-326"/>
  </r>
  <r>
    <s v="E12000003"/>
    <s v="Region"/>
    <x v="6"/>
    <x v="10"/>
    <x v="424"/>
    <n v="18044"/>
    <n v="19030"/>
    <n v="5.4644203059188649E-2"/>
    <n v="18833"/>
    <n v="-1.0352075669994746E-2"/>
    <n v="18918"/>
    <n v="4.5133542186587376E-3"/>
    <n v="18516"/>
    <n v="-2.1249603552172536E-2"/>
    <n v="18723"/>
    <n v="1.1179520414776409E-2"/>
    <n v="18990"/>
    <n v="1.426053517064573E-2"/>
    <n v="19436"/>
    <n v="2.3486045286993155E-2"/>
    <n v="19122"/>
    <n v="-1.6155587569458736E-2"/>
    <n v="7.5407989198295828E-3"/>
    <n v="3.6652288587672097E-3"/>
    <n v="-3.8755700610623731E-3"/>
    <n v="10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M16" firstHeaderRow="0" firstDataRow="1" firstDataCol="3"/>
  <pivotFields count="26">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3">
        <item sd="0" x="3"/>
        <item sd="0" x="4"/>
        <item sd="0" x="5"/>
        <item sd="0" x="10"/>
        <item sd="0" x="2"/>
        <item sd="0" x="1"/>
        <item sd="0" x="7"/>
        <item sd="0" x="8"/>
        <item sd="0" x="6"/>
        <item sd="0" m="1" x="12"/>
        <item sd="0" x="0"/>
        <item sd="0" x="9"/>
        <item x="11"/>
      </items>
      <extLst>
        <ext xmlns:x14="http://schemas.microsoft.com/office/spreadsheetml/2009/9/main" uri="{2946ED86-A175-432a-8AC1-64E0C546D7DE}">
          <x14:pivotField fillDownLabels="1"/>
        </ext>
      </extLst>
    </pivotField>
    <pivotField axis="axisRow" compact="0" outline="0" showAll="0" defaultSubtotal="0">
      <items count="49">
        <item x="8"/>
        <item x="25"/>
        <item x="2"/>
        <item x="3"/>
        <item x="34"/>
        <item x="30"/>
        <item x="37"/>
        <item x="12"/>
        <item x="27"/>
        <item x="42"/>
        <item x="13"/>
        <item x="32"/>
        <item x="7"/>
        <item x="29"/>
        <item x="15"/>
        <item x="36"/>
        <item x="43"/>
        <item x="41"/>
        <item x="31"/>
        <item x="33"/>
        <item x="6"/>
        <item x="28"/>
        <item x="45"/>
        <item x="11"/>
        <item x="26"/>
        <item x="9"/>
        <item x="38"/>
        <item x="40"/>
        <item x="46"/>
        <item x="14"/>
        <item x="1"/>
        <item x="24"/>
        <item x="44"/>
        <item x="10"/>
        <item m="1" x="47"/>
        <item m="1" x="48"/>
        <item x="39"/>
        <item x="16"/>
        <item x="17"/>
        <item x="18"/>
        <item x="19"/>
        <item x="20"/>
        <item x="21"/>
        <item x="22"/>
        <item x="23"/>
        <item x="0"/>
        <item x="4"/>
        <item x="5"/>
        <item x="35"/>
      </items>
      <extLst>
        <ext xmlns:x14="http://schemas.microsoft.com/office/spreadsheetml/2009/9/main" uri="{2946ED86-A175-432a-8AC1-64E0C546D7DE}">
          <x14:pivotField fillDownLabels="1"/>
        </ext>
      </extLst>
    </pivotField>
    <pivotField axis="axisRow" compact="0" outline="0" showAll="0" sortType="descending" defaultSubtotal="0">
      <items count="425">
        <item x="2"/>
        <item x="3"/>
        <item x="4"/>
        <item x="7"/>
        <item x="8"/>
        <item x="9"/>
        <item x="10"/>
        <item x="11"/>
        <item x="12"/>
        <item x="13"/>
        <item x="14"/>
        <item x="15"/>
        <item x="16"/>
        <item x="17"/>
        <item x="18"/>
        <item x="19"/>
        <item x="20"/>
        <item x="21"/>
        <item x="22"/>
        <item x="23"/>
        <item x="24"/>
        <item x="25"/>
        <item x="27"/>
        <item x="28"/>
        <item x="29"/>
        <item x="30"/>
        <item x="31"/>
        <item x="32"/>
        <item x="33"/>
        <item x="34"/>
        <item x="35"/>
        <item x="36"/>
        <item x="38"/>
        <item x="39"/>
        <item x="40"/>
        <item x="41"/>
        <item x="42"/>
        <item x="43"/>
        <item x="44"/>
        <item x="45"/>
        <item x="46"/>
        <item x="47"/>
        <item x="49"/>
        <item x="50"/>
        <item x="51"/>
        <item x="52"/>
        <item x="53"/>
        <item x="54"/>
        <item x="56"/>
        <item x="58"/>
        <item x="59"/>
        <item x="61"/>
        <item x="62"/>
        <item x="63"/>
        <item x="64"/>
        <item x="65"/>
        <item x="66"/>
        <item x="67"/>
        <item x="68"/>
        <item x="69"/>
        <item x="70"/>
        <item x="71"/>
        <item x="72"/>
        <item x="74"/>
        <item x="76"/>
        <item x="77"/>
        <item x="78"/>
        <item x="79"/>
        <item x="80"/>
        <item x="81"/>
        <item x="82"/>
        <item x="83"/>
        <item x="84"/>
        <item x="85"/>
        <item x="86"/>
        <item x="87"/>
        <item x="88"/>
        <item x="90"/>
        <item x="91"/>
        <item x="92"/>
        <item x="93"/>
        <item x="94"/>
        <item x="95"/>
        <item x="96"/>
        <item x="97"/>
        <item x="100"/>
        <item x="101"/>
        <item x="103"/>
        <item x="104"/>
        <item x="105"/>
        <item x="107"/>
        <item x="108"/>
        <item x="109"/>
        <item x="111"/>
        <item x="112"/>
        <item x="113"/>
        <item x="115"/>
        <item x="116"/>
        <item x="117"/>
        <item x="118"/>
        <item x="119"/>
        <item x="120"/>
        <item x="122"/>
        <item x="123"/>
        <item x="124"/>
        <item x="125"/>
        <item x="126"/>
        <item x="127"/>
        <item x="128"/>
        <item x="129"/>
        <item x="131"/>
        <item x="132"/>
        <item x="135"/>
        <item x="136"/>
        <item x="137"/>
        <item x="138"/>
        <item x="139"/>
        <item x="140"/>
        <item x="142"/>
        <item x="143"/>
        <item x="144"/>
        <item x="145"/>
        <item x="146"/>
        <item x="147"/>
        <item x="148"/>
        <item x="149"/>
        <item x="151"/>
        <item x="152"/>
        <item x="153"/>
        <item x="154"/>
        <item x="155"/>
        <item x="156"/>
        <item x="157"/>
        <item x="158"/>
        <item x="159"/>
        <item x="160"/>
        <item x="161"/>
        <item x="162"/>
        <item x="163"/>
        <item x="164"/>
        <item x="165"/>
        <item x="166"/>
        <item x="167"/>
        <item x="168"/>
        <item x="169"/>
        <item x="171"/>
        <item x="172"/>
        <item x="173"/>
        <item x="174"/>
        <item x="175"/>
        <item x="176"/>
        <item x="178"/>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5"/>
        <item x="216"/>
        <item x="217"/>
        <item x="218"/>
        <item x="219"/>
        <item x="221"/>
        <item x="222"/>
        <item x="227"/>
        <item x="228"/>
        <item x="229"/>
        <item x="230"/>
        <item x="231"/>
        <item x="233"/>
        <item x="235"/>
        <item x="236"/>
        <item x="237"/>
        <item x="238"/>
        <item x="239"/>
        <item x="240"/>
        <item x="241"/>
        <item x="243"/>
        <item x="244"/>
        <item x="245"/>
        <item x="246"/>
        <item x="247"/>
        <item x="248"/>
        <item x="249"/>
        <item x="250"/>
        <item x="251"/>
        <item x="252"/>
        <item x="253"/>
        <item x="254"/>
        <item x="255"/>
        <item x="256"/>
        <item x="257"/>
        <item x="258"/>
        <item x="259"/>
        <item x="261"/>
        <item x="262"/>
        <item x="264"/>
        <item x="266"/>
        <item x="267"/>
        <item x="268"/>
        <item x="269"/>
        <item x="271"/>
        <item x="272"/>
        <item x="273"/>
        <item x="274"/>
        <item x="275"/>
        <item x="276"/>
        <item x="277"/>
        <item x="280"/>
        <item x="281"/>
        <item x="282"/>
        <item x="283"/>
        <item x="284"/>
        <item x="285"/>
        <item x="286"/>
        <item x="287"/>
        <item x="288"/>
        <item x="289"/>
        <item x="290"/>
        <item x="291"/>
        <item x="292"/>
        <item x="293"/>
        <item x="294"/>
        <item x="295"/>
        <item x="296"/>
        <item x="299"/>
        <item x="300"/>
        <item x="301"/>
        <item x="302"/>
        <item x="303"/>
        <item x="305"/>
        <item x="306"/>
        <item x="307"/>
        <item x="308"/>
        <item x="310"/>
        <item x="311"/>
        <item x="312"/>
        <item x="313"/>
        <item x="314"/>
        <item x="315"/>
        <item x="316"/>
        <item x="317"/>
        <item x="318"/>
        <item x="320"/>
        <item x="321"/>
        <item x="322"/>
        <item x="323"/>
        <item x="324"/>
        <item x="325"/>
        <item x="326"/>
        <item x="327"/>
        <item x="328"/>
        <item x="329"/>
        <item x="330"/>
        <item x="331"/>
        <item x="332"/>
        <item x="333"/>
        <item x="334"/>
        <item x="335"/>
        <item x="336"/>
        <item x="337"/>
        <item x="338"/>
        <item x="339"/>
        <item x="341"/>
        <item x="342"/>
        <item x="343"/>
        <item x="344"/>
        <item x="345"/>
        <item x="346"/>
        <item x="347"/>
        <item x="348"/>
        <item x="349"/>
        <item x="350"/>
        <item x="351"/>
        <item x="352"/>
        <item x="354"/>
        <item x="355"/>
        <item x="356"/>
        <item x="357"/>
        <item x="358"/>
        <item x="359"/>
        <item x="360"/>
        <item x="361"/>
        <item x="362"/>
        <item x="363"/>
        <item x="364"/>
        <item x="365"/>
        <item x="366"/>
        <item x="367"/>
        <item x="368"/>
        <item x="370"/>
        <item x="371"/>
        <item x="372"/>
        <item x="373"/>
        <item x="374"/>
        <item x="375"/>
        <item x="377"/>
        <item x="378"/>
        <item x="380"/>
        <item x="381"/>
        <item x="382"/>
        <item x="383"/>
        <item x="384"/>
        <item x="385"/>
        <item x="386"/>
        <item x="387"/>
        <item x="388"/>
        <item x="389"/>
        <item x="390"/>
        <item x="391"/>
        <item x="392"/>
        <item x="393"/>
        <item x="394"/>
        <item x="396"/>
        <item x="397"/>
        <item x="399"/>
        <item x="400"/>
        <item x="401"/>
        <item x="402"/>
        <item x="403"/>
        <item x="404"/>
        <item x="405"/>
        <item x="406"/>
        <item x="407"/>
        <item x="408"/>
        <item x="409"/>
        <item x="410"/>
        <item x="411"/>
        <item x="412"/>
        <item x="413"/>
        <item x="414"/>
        <item x="415"/>
        <item x="416"/>
        <item x="417"/>
        <item x="419"/>
        <item x="420"/>
        <item x="421"/>
        <item x="422"/>
        <item x="423"/>
        <item x="424"/>
        <item x="418"/>
        <item x="26"/>
        <item x="232"/>
        <item x="89"/>
        <item x="263"/>
        <item x="220"/>
        <item x="214"/>
        <item x="179"/>
        <item x="319"/>
        <item x="141"/>
        <item x="223"/>
        <item x="242"/>
        <item x="55"/>
        <item x="99"/>
        <item x="225"/>
        <item x="309"/>
        <item x="133"/>
        <item x="379"/>
        <item x="260"/>
        <item x="304"/>
        <item x="353"/>
        <item x="177"/>
        <item x="224"/>
        <item x="226"/>
        <item x="1"/>
        <item x="270"/>
        <item x="75"/>
        <item x="102"/>
        <item x="265"/>
        <item x="98"/>
        <item x="48"/>
        <item x="57"/>
        <item x="340"/>
        <item x="60"/>
        <item x="110"/>
        <item x="297"/>
        <item x="279"/>
        <item x="6"/>
        <item x="73"/>
        <item x="134"/>
        <item x="170"/>
        <item x="234"/>
        <item x="376"/>
        <item x="298"/>
        <item x="278"/>
        <item x="369"/>
        <item x="398"/>
        <item x="121"/>
        <item x="150"/>
        <item x="5"/>
        <item x="0"/>
        <item x="114"/>
        <item x="106"/>
        <item x="130"/>
        <item x="395"/>
        <item x="37"/>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3">
    <field x="2"/>
    <field x="3"/>
    <field x="4"/>
  </rowFields>
  <rowItems count="13">
    <i>
      <x/>
    </i>
    <i>
      <x v="1"/>
    </i>
    <i>
      <x v="2"/>
    </i>
    <i>
      <x v="3"/>
    </i>
    <i>
      <x v="4"/>
    </i>
    <i>
      <x v="5"/>
    </i>
    <i>
      <x v="6"/>
    </i>
    <i>
      <x v="7"/>
    </i>
    <i>
      <x v="8"/>
    </i>
    <i>
      <x v="10"/>
    </i>
    <i>
      <x v="11"/>
    </i>
    <i>
      <x v="12"/>
      <x v="36"/>
      <x v="104"/>
    </i>
    <i t="grand">
      <x/>
    </i>
  </rowItems>
  <colFields count="1">
    <field x="-2"/>
  </colFields>
  <colItems count="10">
    <i>
      <x/>
    </i>
    <i i="1">
      <x v="1"/>
    </i>
    <i i="2">
      <x v="2"/>
    </i>
    <i i="3">
      <x v="3"/>
    </i>
    <i i="4">
      <x v="4"/>
    </i>
    <i i="5">
      <x v="5"/>
    </i>
    <i i="6">
      <x v="6"/>
    </i>
    <i i="7">
      <x v="7"/>
    </i>
    <i i="8">
      <x v="8"/>
    </i>
    <i i="9">
      <x v="9"/>
    </i>
  </colItems>
  <dataFields count="10">
    <dataField name="Sum of 2010-2018 difference" fld="25" baseField="0" baseItem="0"/>
    <dataField name="Sum of 2010" fld="5" baseField="0" baseItem="0"/>
    <dataField name="Sum of 2018" fld="20" baseField="0" baseItem="0"/>
    <dataField name="Sum of 2011" fld="6" baseField="0" baseItem="0"/>
    <dataField name="Sum of 2012" fld="8" baseField="0" baseItem="0"/>
    <dataField name="Sum of 2013" fld="10" baseField="0" baseItem="0"/>
    <dataField name="Sum of 2014" fld="12" baseField="0" baseItem="0"/>
    <dataField name="Sum of 2015" fld="14" baseField="0" baseItem="0"/>
    <dataField name="Sum of 2016" fld="16" baseField="0" baseItem="0"/>
    <dataField name="Sum of 2017"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
  <sheetViews>
    <sheetView tabSelected="1" workbookViewId="0">
      <selection activeCell="M24" sqref="M24"/>
    </sheetView>
  </sheetViews>
  <sheetFormatPr defaultRowHeight="15" x14ac:dyDescent="0.25"/>
  <cols>
    <col min="1" max="1" width="9.140625" style="6"/>
    <col min="2" max="2" width="24.42578125" style="6" bestFit="1" customWidth="1"/>
    <col min="3" max="5" width="15.28515625" style="6" customWidth="1"/>
    <col min="6" max="6" width="14.140625" style="6" customWidth="1"/>
    <col min="7" max="16384" width="9.140625" style="6"/>
  </cols>
  <sheetData>
    <row r="2" spans="2:6" ht="23.25" x14ac:dyDescent="0.35">
      <c r="B2" s="19" t="s">
        <v>0</v>
      </c>
    </row>
    <row r="3" spans="2:6" ht="23.25" x14ac:dyDescent="0.35">
      <c r="B3" s="19"/>
    </row>
    <row r="4" spans="2:6" x14ac:dyDescent="0.25">
      <c r="B4" s="4" t="s">
        <v>1</v>
      </c>
      <c r="C4" s="5">
        <v>2010</v>
      </c>
      <c r="D4" s="5">
        <v>2018</v>
      </c>
      <c r="E4" s="5" t="s">
        <v>2</v>
      </c>
      <c r="F4" s="5" t="s">
        <v>3</v>
      </c>
    </row>
    <row r="5" spans="2:6" x14ac:dyDescent="0.25">
      <c r="B5" s="15" t="s">
        <v>4</v>
      </c>
      <c r="C5" s="15">
        <f>VLOOKUP(B5,'[1]SH01 Second Homes'!$C$2:$M$370,3,0)</f>
        <v>19044</v>
      </c>
      <c r="D5" s="15">
        <f>VLOOKUP(B5,'[1]SH01 Second Homes'!$C$2:$M$370,11,0)</f>
        <v>27257</v>
      </c>
      <c r="E5" s="15">
        <f t="shared" ref="E5:E13" si="0">D5-C5</f>
        <v>8213</v>
      </c>
      <c r="F5" s="16">
        <f t="shared" ref="F5:F13" si="1">(D5-C5)/C5</f>
        <v>0.4312644402436463</v>
      </c>
    </row>
    <row r="6" spans="2:6" x14ac:dyDescent="0.25">
      <c r="B6" s="15" t="s">
        <v>5</v>
      </c>
      <c r="C6" s="15">
        <f>VLOOKUP(B6,'[1]SH01 Second Homes'!$C$2:$M$370,3,0)</f>
        <v>8607</v>
      </c>
      <c r="D6" s="15">
        <f>VLOOKUP(B6,'[1]SH01 Second Homes'!$C$2:$M$370,11,0)</f>
        <v>11416</v>
      </c>
      <c r="E6" s="15">
        <f t="shared" si="0"/>
        <v>2809</v>
      </c>
      <c r="F6" s="16">
        <f t="shared" si="1"/>
        <v>0.32636226327407925</v>
      </c>
    </row>
    <row r="7" spans="2:6" x14ac:dyDescent="0.25">
      <c r="B7" s="15" t="s">
        <v>6</v>
      </c>
      <c r="C7" s="15">
        <f>VLOOKUP(B7,'[1]SH01 Second Homes'!$C$2:$M$370,3,0)</f>
        <v>28472</v>
      </c>
      <c r="D7" s="15">
        <f>VLOOKUP(B7,'[1]SH01 Second Homes'!$C$2:$M$370,11,0)</f>
        <v>30412</v>
      </c>
      <c r="E7" s="15">
        <f t="shared" si="0"/>
        <v>1940</v>
      </c>
      <c r="F7" s="16">
        <f t="shared" si="1"/>
        <v>6.8137117167743746E-2</v>
      </c>
    </row>
    <row r="8" spans="2:6" x14ac:dyDescent="0.25">
      <c r="B8" s="15" t="s">
        <v>7</v>
      </c>
      <c r="C8" s="15">
        <f>VLOOKUP(B8,'[1]SH01 Second Homes'!$C$2:$M$370,3,0)</f>
        <v>18044</v>
      </c>
      <c r="D8" s="15">
        <f>VLOOKUP(B8,'[1]SH01 Second Homes'!$C$2:$M$370,11,0)</f>
        <v>19122</v>
      </c>
      <c r="E8" s="15">
        <f t="shared" si="0"/>
        <v>1078</v>
      </c>
      <c r="F8" s="16">
        <f t="shared" si="1"/>
        <v>5.9742850809133233E-2</v>
      </c>
    </row>
    <row r="9" spans="2:6" x14ac:dyDescent="0.25">
      <c r="B9" s="15" t="s">
        <v>8</v>
      </c>
      <c r="C9" s="15">
        <f>VLOOKUP(B9,'[1]SH01 Second Homes'!$C$2:$M$370,3,0)</f>
        <v>52394</v>
      </c>
      <c r="D9" s="15">
        <f>VLOOKUP(B9,'[1]SH01 Second Homes'!$C$2:$M$370,11,0)</f>
        <v>52314</v>
      </c>
      <c r="E9" s="15">
        <f t="shared" si="0"/>
        <v>-80</v>
      </c>
      <c r="F9" s="16">
        <f t="shared" si="1"/>
        <v>-1.5268923922586556E-3</v>
      </c>
    </row>
    <row r="10" spans="2:6" x14ac:dyDescent="0.25">
      <c r="B10" s="15" t="s">
        <v>9</v>
      </c>
      <c r="C10" s="15">
        <f>VLOOKUP(B10,'[1]SH01 Second Homes'!$C$2:$M$370,3,0)</f>
        <v>47671</v>
      </c>
      <c r="D10" s="15">
        <f>VLOOKUP(B10,'[1]SH01 Second Homes'!$C$2:$M$370,11,0)</f>
        <v>45980</v>
      </c>
      <c r="E10" s="15">
        <f t="shared" si="0"/>
        <v>-1691</v>
      </c>
      <c r="F10" s="16">
        <f t="shared" si="1"/>
        <v>-3.5472299721004387E-2</v>
      </c>
    </row>
    <row r="11" spans="2:6" x14ac:dyDescent="0.25">
      <c r="B11" s="15" t="s">
        <v>10</v>
      </c>
      <c r="C11" s="15">
        <f>VLOOKUP(B11,'[1]SH01 Second Homes'!$C$2:$M$370,3,0)</f>
        <v>44366</v>
      </c>
      <c r="D11" s="15">
        <f>VLOOKUP(B11,'[1]SH01 Second Homes'!$C$2:$M$370,11,0)</f>
        <v>42376</v>
      </c>
      <c r="E11" s="15">
        <f t="shared" si="0"/>
        <v>-1990</v>
      </c>
      <c r="F11" s="16">
        <f t="shared" si="1"/>
        <v>-4.485416760582428E-2</v>
      </c>
    </row>
    <row r="12" spans="2:6" x14ac:dyDescent="0.25">
      <c r="B12" s="15" t="s">
        <v>11</v>
      </c>
      <c r="C12" s="15">
        <f>VLOOKUP(B12,'[1]SH01 Second Homes'!$C$2:$M$370,3,0)</f>
        <v>11485</v>
      </c>
      <c r="D12" s="15">
        <f>VLOOKUP(B12,'[1]SH01 Second Homes'!$C$2:$M$370,11,0)</f>
        <v>10785</v>
      </c>
      <c r="E12" s="15">
        <f t="shared" si="0"/>
        <v>-700</v>
      </c>
      <c r="F12" s="16">
        <f t="shared" si="1"/>
        <v>-6.0949063996517193E-2</v>
      </c>
    </row>
    <row r="13" spans="2:6" x14ac:dyDescent="0.25">
      <c r="B13" s="15" t="s">
        <v>12</v>
      </c>
      <c r="C13" s="15">
        <f>VLOOKUP(B13,'[1]SH01 Second Homes'!$C$2:$M$370,3,0)</f>
        <v>15943</v>
      </c>
      <c r="D13" s="15">
        <f>VLOOKUP(B13,'[1]SH01 Second Homes'!$C$2:$M$370,11,0)</f>
        <v>11992</v>
      </c>
      <c r="E13" s="15">
        <f t="shared" si="0"/>
        <v>-3951</v>
      </c>
      <c r="F13" s="16">
        <f t="shared" si="1"/>
        <v>-0.2478203600326162</v>
      </c>
    </row>
    <row r="14" spans="2:6" x14ac:dyDescent="0.25">
      <c r="B14" s="48" t="str">
        <f>Scotland!B6</f>
        <v>Scotland</v>
      </c>
      <c r="C14" s="47">
        <f>Scotland!C6</f>
        <v>38002</v>
      </c>
      <c r="D14" s="47">
        <f>Scotland!D6</f>
        <v>24907</v>
      </c>
      <c r="E14" s="48">
        <f>Scotland!E6</f>
        <v>-13095</v>
      </c>
      <c r="F14" s="48">
        <f>Scotland!F6</f>
        <v>-0.34458712699331612</v>
      </c>
    </row>
    <row r="15" spans="2:6" x14ac:dyDescent="0.25">
      <c r="B15" s="50" t="str">
        <f>Wales!B6</f>
        <v>Wales</v>
      </c>
      <c r="C15" s="50">
        <f>Wales!C6</f>
        <v>22868</v>
      </c>
      <c r="D15" s="50">
        <f>Wales!D6</f>
        <v>24197</v>
      </c>
      <c r="E15" s="49">
        <f>Wales!E6</f>
        <v>1329</v>
      </c>
      <c r="F15" s="49">
        <f>Wales!F6</f>
        <v>5.8116144831205176E-2</v>
      </c>
    </row>
  </sheetData>
  <autoFilter ref="B4:F4">
    <sortState ref="B5:F13">
      <sortCondition descending="1" ref="F4"/>
    </sortState>
  </autoFilter>
  <conditionalFormatting sqref="F5:F13">
    <cfRule type="colorScale" priority="5">
      <colorScale>
        <cfvo type="min"/>
        <cfvo type="percentile" val="50"/>
        <cfvo type="max"/>
        <color rgb="FFF8696B"/>
        <color rgb="FFFFEB84"/>
        <color rgb="FF63BE7B"/>
      </colorScale>
    </cfRule>
  </conditionalFormatting>
  <conditionalFormatting sqref="E5:E13">
    <cfRule type="colorScale" priority="4">
      <colorScale>
        <cfvo type="min"/>
        <cfvo type="percentile" val="50"/>
        <cfvo type="max"/>
        <color rgb="FFF8696B"/>
        <color rgb="FFFFEB84"/>
        <color rgb="FF63BE7B"/>
      </colorScale>
    </cfRule>
  </conditionalFormatting>
  <conditionalFormatting sqref="E14:F14 B14">
    <cfRule type="colorScale" priority="3">
      <colorScale>
        <cfvo type="min"/>
        <cfvo type="percentile" val="50"/>
        <cfvo type="max"/>
        <color rgb="FFF8696B"/>
        <color rgb="FFFFEB84"/>
        <color rgb="FF63BE7B"/>
      </colorScale>
    </cfRule>
  </conditionalFormatting>
  <conditionalFormatting sqref="F15">
    <cfRule type="colorScale" priority="2">
      <colorScale>
        <cfvo type="min"/>
        <cfvo type="percentile" val="50"/>
        <cfvo type="max"/>
        <color rgb="FFF8696B"/>
        <color rgb="FFFFEB84"/>
        <color rgb="FF63BE7B"/>
      </colorScale>
    </cfRule>
  </conditionalFormatting>
  <conditionalFormatting sqref="E15">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93"/>
  <sheetViews>
    <sheetView topLeftCell="A50" workbookViewId="0">
      <selection activeCell="M6" sqref="M6"/>
    </sheetView>
  </sheetViews>
  <sheetFormatPr defaultRowHeight="15" x14ac:dyDescent="0.25"/>
  <cols>
    <col min="1" max="1" width="9.140625" style="6"/>
    <col min="2" max="2" width="16.7109375" style="6" bestFit="1" customWidth="1"/>
    <col min="3" max="6" width="14" style="10" customWidth="1"/>
    <col min="7" max="8" width="9.140625" style="6"/>
    <col min="9" max="9" width="21.42578125" style="6" customWidth="1"/>
    <col min="10" max="16384" width="9.140625" style="6"/>
  </cols>
  <sheetData>
    <row r="3" spans="2:13" ht="23.25" x14ac:dyDescent="0.35">
      <c r="B3" s="19" t="s">
        <v>293</v>
      </c>
    </row>
    <row r="5" spans="2:13" x14ac:dyDescent="0.25">
      <c r="B5" s="13"/>
      <c r="C5" s="20">
        <v>2010</v>
      </c>
      <c r="D5" s="20">
        <v>2018</v>
      </c>
      <c r="E5" s="20" t="s">
        <v>67</v>
      </c>
      <c r="F5" s="20" t="s">
        <v>68</v>
      </c>
      <c r="H5" s="12" t="s">
        <v>13</v>
      </c>
      <c r="I5" s="12" t="s">
        <v>14</v>
      </c>
      <c r="J5" s="12">
        <v>2010</v>
      </c>
      <c r="K5" s="12">
        <v>2018</v>
      </c>
      <c r="L5" s="12" t="s">
        <v>67</v>
      </c>
      <c r="M5" s="12" t="s">
        <v>68</v>
      </c>
    </row>
    <row r="6" spans="2:13" x14ac:dyDescent="0.25">
      <c r="B6" s="21" t="s">
        <v>10</v>
      </c>
      <c r="C6" s="14">
        <f>VLOOKUP(B6,'[1]SH01 Second Homes'!$C$2:$M$370,3,0)</f>
        <v>44366</v>
      </c>
      <c r="D6" s="14">
        <f>VLOOKUP(B6,'[1]SH01 Second Homes'!$C$2:$M$370,11,0)</f>
        <v>42376</v>
      </c>
      <c r="E6" s="14">
        <f>D6-C6</f>
        <v>-1990</v>
      </c>
      <c r="F6" s="22">
        <f>(D6-C6)/C6</f>
        <v>-4.485416760582428E-2</v>
      </c>
      <c r="H6" s="11" t="s">
        <v>294</v>
      </c>
      <c r="I6" s="24" t="s">
        <v>295</v>
      </c>
      <c r="J6" s="14">
        <f>VLOOKUP(I6,'[1]SH01 Second Homes'!$C$2:$M$370,3,0)</f>
        <v>324</v>
      </c>
      <c r="K6" s="14">
        <f>VLOOKUP(I6,'[1]SH01 Second Homes'!$C$2:$M$370,11,0)</f>
        <v>575</v>
      </c>
      <c r="L6" s="14">
        <f t="shared" ref="L6:L37" si="0">K6-J6</f>
        <v>251</v>
      </c>
      <c r="M6" s="22">
        <f t="shared" ref="M6:M37" si="1">(K6-J6)/J6</f>
        <v>0.77469135802469136</v>
      </c>
    </row>
    <row r="7" spans="2:13" x14ac:dyDescent="0.25">
      <c r="B7" s="13"/>
      <c r="C7" s="23"/>
      <c r="D7" s="23"/>
      <c r="E7" s="23"/>
      <c r="F7" s="23"/>
      <c r="H7" s="11" t="s">
        <v>296</v>
      </c>
      <c r="I7" s="24" t="s">
        <v>297</v>
      </c>
      <c r="J7" s="14">
        <f>VLOOKUP(I7,'[1]SH01 Second Homes'!$C$2:$M$370,3,0)</f>
        <v>307</v>
      </c>
      <c r="K7" s="14">
        <f>VLOOKUP(I7,'[1]SH01 Second Homes'!$C$2:$M$370,11,0)</f>
        <v>455</v>
      </c>
      <c r="L7" s="14">
        <f t="shared" si="0"/>
        <v>148</v>
      </c>
      <c r="M7" s="22">
        <f t="shared" si="1"/>
        <v>0.48208469055374592</v>
      </c>
    </row>
    <row r="8" spans="2:13" x14ac:dyDescent="0.25">
      <c r="B8" s="11" t="s">
        <v>13</v>
      </c>
      <c r="C8" s="12">
        <v>2010</v>
      </c>
      <c r="D8" s="12">
        <v>2018</v>
      </c>
      <c r="E8" s="12" t="s">
        <v>67</v>
      </c>
      <c r="F8" s="12" t="s">
        <v>68</v>
      </c>
      <c r="H8" s="11" t="s">
        <v>294</v>
      </c>
      <c r="I8" s="24" t="s">
        <v>298</v>
      </c>
      <c r="J8" s="14">
        <f>VLOOKUP(I8,'[1]SH01 Second Homes'!$C$2:$M$370,3,0)</f>
        <v>1019</v>
      </c>
      <c r="K8" s="14">
        <f>VLOOKUP(I8,'[1]SH01 Second Homes'!$C$2:$M$370,11,0)</f>
        <v>1479</v>
      </c>
      <c r="L8" s="14">
        <f t="shared" si="0"/>
        <v>460</v>
      </c>
      <c r="M8" s="22">
        <f t="shared" si="1"/>
        <v>0.45142296368989204</v>
      </c>
    </row>
    <row r="9" spans="2:13" x14ac:dyDescent="0.25">
      <c r="B9" s="14" t="s">
        <v>299</v>
      </c>
      <c r="C9" s="14">
        <f>VLOOKUP(B9,'[1]SH01 Second Homes'!$C$2:$M$370,3,0)</f>
        <v>1097</v>
      </c>
      <c r="D9" s="14">
        <f>VLOOKUP(B9,'[1]SH01 Second Homes'!$C$2:$M$370,11,0)</f>
        <v>815</v>
      </c>
      <c r="E9" s="14">
        <f>D9-C9</f>
        <v>-282</v>
      </c>
      <c r="F9" s="22">
        <f>(D9-C9)/C9</f>
        <v>-0.25706472196900637</v>
      </c>
      <c r="H9" s="11" t="s">
        <v>299</v>
      </c>
      <c r="I9" s="24" t="s">
        <v>45</v>
      </c>
      <c r="J9" s="14">
        <f>VLOOKUP(I9,'[1]SH01 Second Homes'!$C$2:$M$370,3,0)</f>
        <v>255</v>
      </c>
      <c r="K9" s="14">
        <f>VLOOKUP(I9,'[1]SH01 Second Homes'!$C$2:$M$370,11,0)</f>
        <v>348</v>
      </c>
      <c r="L9" s="14">
        <f t="shared" si="0"/>
        <v>93</v>
      </c>
      <c r="M9" s="22">
        <f t="shared" si="1"/>
        <v>0.36470588235294116</v>
      </c>
    </row>
    <row r="10" spans="2:13" x14ac:dyDescent="0.25">
      <c r="B10" s="14" t="s">
        <v>300</v>
      </c>
      <c r="C10" s="14">
        <f>VLOOKUP(B10,'[1]SH01 Second Homes'!$C$2:$M$370,3,0)</f>
        <v>4771</v>
      </c>
      <c r="D10" s="14">
        <f>VLOOKUP(B10,'[1]SH01 Second Homes'!$C$2:$M$370,11,0)</f>
        <v>4062</v>
      </c>
      <c r="E10" s="14">
        <f t="shared" ref="E10:E15" si="2">D10-C10</f>
        <v>-709</v>
      </c>
      <c r="F10" s="22">
        <f t="shared" ref="F10:F15" si="3">(D10-C10)/C10</f>
        <v>-0.14860616223014042</v>
      </c>
      <c r="H10" s="11" t="s">
        <v>294</v>
      </c>
      <c r="I10" s="24" t="s">
        <v>301</v>
      </c>
      <c r="J10" s="14">
        <f>VLOOKUP(I10,'[1]SH01 Second Homes'!$C$2:$M$370,3,0)</f>
        <v>143</v>
      </c>
      <c r="K10" s="14">
        <f>VLOOKUP(I10,'[1]SH01 Second Homes'!$C$2:$M$370,11,0)</f>
        <v>193</v>
      </c>
      <c r="L10" s="14">
        <f t="shared" si="0"/>
        <v>50</v>
      </c>
      <c r="M10" s="22">
        <f t="shared" si="1"/>
        <v>0.34965034965034963</v>
      </c>
    </row>
    <row r="11" spans="2:13" x14ac:dyDescent="0.25">
      <c r="B11" s="14" t="s">
        <v>302</v>
      </c>
      <c r="C11" s="14">
        <f>VLOOKUP(B11,'[1]SH01 Second Homes'!$C$2:$M$370,3,0)</f>
        <v>4766</v>
      </c>
      <c r="D11" s="14">
        <f>VLOOKUP(B11,'[1]SH01 Second Homes'!$C$2:$M$370,11,0)</f>
        <v>4447</v>
      </c>
      <c r="E11" s="14">
        <f t="shared" si="2"/>
        <v>-319</v>
      </c>
      <c r="F11" s="22">
        <f t="shared" si="3"/>
        <v>-6.6932438103231226E-2</v>
      </c>
      <c r="H11" s="11" t="s">
        <v>151</v>
      </c>
      <c r="I11" s="24" t="s">
        <v>36</v>
      </c>
      <c r="J11" s="14">
        <f>VLOOKUP(I11,'[1]SH01 Second Homes'!$C$2:$M$370,3,0)</f>
        <v>1067</v>
      </c>
      <c r="K11" s="14">
        <f>VLOOKUP(I11,'[1]SH01 Second Homes'!$C$2:$M$370,11,0)</f>
        <v>1431</v>
      </c>
      <c r="L11" s="14">
        <f t="shared" si="0"/>
        <v>364</v>
      </c>
      <c r="M11" s="22">
        <f t="shared" si="1"/>
        <v>0.34114339268978444</v>
      </c>
    </row>
    <row r="12" spans="2:13" x14ac:dyDescent="0.25">
      <c r="B12" s="14" t="s">
        <v>294</v>
      </c>
      <c r="C12" s="14">
        <f>VLOOKUP(B12,'[1]SH01 Second Homes'!$C$2:$M$370,3,0)</f>
        <v>8241</v>
      </c>
      <c r="D12" s="14">
        <f>VLOOKUP(B12,'[1]SH01 Second Homes'!$C$2:$M$370,11,0)</f>
        <v>8916</v>
      </c>
      <c r="E12" s="14">
        <f t="shared" si="2"/>
        <v>675</v>
      </c>
      <c r="F12" s="22">
        <f t="shared" si="3"/>
        <v>8.1907535493265377E-2</v>
      </c>
      <c r="H12" s="11" t="s">
        <v>296</v>
      </c>
      <c r="I12" s="24" t="s">
        <v>303</v>
      </c>
      <c r="J12" s="14">
        <f>VLOOKUP(I12,'[1]SH01 Second Homes'!$C$2:$M$370,3,0)</f>
        <v>747</v>
      </c>
      <c r="K12" s="14">
        <f>VLOOKUP(I12,'[1]SH01 Second Homes'!$C$2:$M$370,11,0)</f>
        <v>977</v>
      </c>
      <c r="L12" s="14">
        <f t="shared" si="0"/>
        <v>230</v>
      </c>
      <c r="M12" s="22">
        <f t="shared" si="1"/>
        <v>0.30789825970548862</v>
      </c>
    </row>
    <row r="13" spans="2:13" x14ac:dyDescent="0.25">
      <c r="B13" s="7" t="s">
        <v>296</v>
      </c>
      <c r="C13" s="14">
        <f>VLOOKUP(B13,'[1]SH01 Second Homes'!$C$2:$M$370,3,0)</f>
        <v>3118</v>
      </c>
      <c r="D13" s="14">
        <f>VLOOKUP(B13,'[1]SH01 Second Homes'!$C$2:$M$370,11,0)</f>
        <v>2719</v>
      </c>
      <c r="E13" s="14">
        <f t="shared" si="2"/>
        <v>-399</v>
      </c>
      <c r="F13" s="22">
        <f t="shared" si="3"/>
        <v>-0.12796664528543938</v>
      </c>
      <c r="H13" s="11" t="s">
        <v>304</v>
      </c>
      <c r="I13" s="24" t="s">
        <v>305</v>
      </c>
      <c r="J13" s="14">
        <f>VLOOKUP(I13,'[1]SH01 Second Homes'!$C$2:$M$370,3,0)</f>
        <v>288</v>
      </c>
      <c r="K13" s="14">
        <f>VLOOKUP(I13,'[1]SH01 Second Homes'!$C$2:$M$370,11,0)</f>
        <v>368</v>
      </c>
      <c r="L13" s="14">
        <f t="shared" si="0"/>
        <v>80</v>
      </c>
      <c r="M13" s="22">
        <f t="shared" si="1"/>
        <v>0.27777777777777779</v>
      </c>
    </row>
    <row r="14" spans="2:13" x14ac:dyDescent="0.25">
      <c r="B14" s="7" t="s">
        <v>304</v>
      </c>
      <c r="C14" s="14">
        <f>VLOOKUP(B14,'[1]SH01 Second Homes'!$C$2:$M$370,3,0)</f>
        <v>3319</v>
      </c>
      <c r="D14" s="14">
        <f>VLOOKUP(B14,'[1]SH01 Second Homes'!$C$2:$M$370,11,0)</f>
        <v>2573</v>
      </c>
      <c r="E14" s="14">
        <f t="shared" si="2"/>
        <v>-746</v>
      </c>
      <c r="F14" s="22">
        <f t="shared" si="3"/>
        <v>-0.2247664959325098</v>
      </c>
      <c r="H14" s="11" t="s">
        <v>294</v>
      </c>
      <c r="I14" s="24" t="s">
        <v>306</v>
      </c>
      <c r="J14" s="14">
        <f>VLOOKUP(I14,'[1]SH01 Second Homes'!$C$2:$M$370,3,0)</f>
        <v>269</v>
      </c>
      <c r="K14" s="14">
        <f>VLOOKUP(I14,'[1]SH01 Second Homes'!$C$2:$M$370,11,0)</f>
        <v>332</v>
      </c>
      <c r="L14" s="14">
        <f t="shared" si="0"/>
        <v>63</v>
      </c>
      <c r="M14" s="22">
        <f t="shared" si="1"/>
        <v>0.2342007434944238</v>
      </c>
    </row>
    <row r="15" spans="2:13" x14ac:dyDescent="0.25">
      <c r="B15" s="7" t="s">
        <v>307</v>
      </c>
      <c r="C15" s="14">
        <f>VLOOKUP(B15,'[1]SH01 Second Homes'!$C$2:$M$370,3,0)</f>
        <v>6126</v>
      </c>
      <c r="D15" s="14">
        <f>VLOOKUP(B15,'[1]SH01 Second Homes'!$C$2:$M$370,11,0)</f>
        <v>6463</v>
      </c>
      <c r="E15" s="14">
        <f t="shared" si="2"/>
        <v>337</v>
      </c>
      <c r="F15" s="22">
        <f t="shared" si="3"/>
        <v>5.5011426705843941E-2</v>
      </c>
      <c r="H15" s="11" t="s">
        <v>294</v>
      </c>
      <c r="I15" s="24" t="s">
        <v>308</v>
      </c>
      <c r="J15" s="14">
        <f>VLOOKUP(I15,'[1]SH01 Second Homes'!$C$2:$M$370,3,0)</f>
        <v>1412</v>
      </c>
      <c r="K15" s="14">
        <f>VLOOKUP(I15,'[1]SH01 Second Homes'!$C$2:$M$370,11,0)</f>
        <v>1717</v>
      </c>
      <c r="L15" s="14">
        <f t="shared" si="0"/>
        <v>305</v>
      </c>
      <c r="M15" s="22">
        <f t="shared" si="1"/>
        <v>0.21600566572237961</v>
      </c>
    </row>
    <row r="16" spans="2:13" x14ac:dyDescent="0.25">
      <c r="H16" s="11" t="s">
        <v>151</v>
      </c>
      <c r="I16" s="24" t="s">
        <v>309</v>
      </c>
      <c r="J16" s="14">
        <f>VLOOKUP(I16,'[1]SH01 Second Homes'!$C$2:$M$370,3,0)</f>
        <v>953</v>
      </c>
      <c r="K16" s="14">
        <f>VLOOKUP(I16,'[1]SH01 Second Homes'!$C$2:$M$370,11,0)</f>
        <v>1152</v>
      </c>
      <c r="L16" s="14">
        <f t="shared" si="0"/>
        <v>199</v>
      </c>
      <c r="M16" s="22">
        <f t="shared" si="1"/>
        <v>0.20881427072402939</v>
      </c>
    </row>
    <row r="17" spans="2:13" ht="18.75" x14ac:dyDescent="0.3">
      <c r="B17" s="27" t="s">
        <v>81</v>
      </c>
      <c r="C17" s="6"/>
      <c r="D17" s="6"/>
      <c r="E17" s="6"/>
      <c r="F17" s="6"/>
      <c r="H17" s="11" t="s">
        <v>294</v>
      </c>
      <c r="I17" s="24" t="s">
        <v>310</v>
      </c>
      <c r="J17" s="14">
        <f>VLOOKUP(I17,'[1]SH01 Second Homes'!$C$2:$M$370,3,0)</f>
        <v>906</v>
      </c>
      <c r="K17" s="14">
        <f>VLOOKUP(I17,'[1]SH01 Second Homes'!$C$2:$M$370,11,0)</f>
        <v>1072</v>
      </c>
      <c r="L17" s="14">
        <f t="shared" si="0"/>
        <v>166</v>
      </c>
      <c r="M17" s="22">
        <f t="shared" si="1"/>
        <v>0.18322295805739514</v>
      </c>
    </row>
    <row r="18" spans="2:13" x14ac:dyDescent="0.25">
      <c r="B18" s="11" t="s">
        <v>299</v>
      </c>
      <c r="C18" s="12">
        <v>2010</v>
      </c>
      <c r="D18" s="12">
        <v>2018</v>
      </c>
      <c r="E18" s="12" t="s">
        <v>67</v>
      </c>
      <c r="F18" s="12" t="s">
        <v>68</v>
      </c>
      <c r="H18" s="11" t="s">
        <v>302</v>
      </c>
      <c r="I18" s="24" t="s">
        <v>38</v>
      </c>
      <c r="J18" s="14">
        <f>VLOOKUP(I18,'[1]SH01 Second Homes'!$C$2:$M$370,3,0)</f>
        <v>257</v>
      </c>
      <c r="K18" s="14">
        <f>VLOOKUP(I18,'[1]SH01 Second Homes'!$C$2:$M$370,11,0)</f>
        <v>304</v>
      </c>
      <c r="L18" s="14">
        <f t="shared" si="0"/>
        <v>47</v>
      </c>
      <c r="M18" s="22">
        <f t="shared" si="1"/>
        <v>0.1828793774319066</v>
      </c>
    </row>
    <row r="19" spans="2:13" x14ac:dyDescent="0.25">
      <c r="B19" s="24" t="s">
        <v>63</v>
      </c>
      <c r="C19" s="14">
        <f>VLOOKUP(B19,'[1]SH01 Second Homes'!$C$2:$M$370,3,0)</f>
        <v>373</v>
      </c>
      <c r="D19" s="14">
        <f>VLOOKUP(B19,'[1]SH01 Second Homes'!$C$2:$M$370,11,0)</f>
        <v>111</v>
      </c>
      <c r="E19" s="14">
        <f>D19-C19</f>
        <v>-262</v>
      </c>
      <c r="F19" s="22">
        <f>(D19-C19)/C19</f>
        <v>-0.7024128686327078</v>
      </c>
      <c r="H19" s="11" t="s">
        <v>151</v>
      </c>
      <c r="I19" s="24" t="s">
        <v>311</v>
      </c>
      <c r="J19" s="14">
        <f>VLOOKUP(I19,'[1]SH01 Second Homes'!$C$2:$M$370,3,0)</f>
        <v>1059</v>
      </c>
      <c r="K19" s="14">
        <f>VLOOKUP(I19,'[1]SH01 Second Homes'!$C$2:$M$370,11,0)</f>
        <v>1246</v>
      </c>
      <c r="L19" s="14">
        <f t="shared" si="0"/>
        <v>187</v>
      </c>
      <c r="M19" s="22">
        <f t="shared" si="1"/>
        <v>0.17658168083097261</v>
      </c>
    </row>
    <row r="20" spans="2:13" x14ac:dyDescent="0.25">
      <c r="B20" s="24" t="s">
        <v>312</v>
      </c>
      <c r="C20" s="14">
        <f>VLOOKUP(B20,'[1]SH01 Second Homes'!$C$2:$M$370,3,0)</f>
        <v>290</v>
      </c>
      <c r="D20" s="14">
        <f>VLOOKUP(B20,'[1]SH01 Second Homes'!$C$2:$M$370,11,0)</f>
        <v>214</v>
      </c>
      <c r="E20" s="14">
        <f t="shared" ref="E20:E22" si="4">D20-C20</f>
        <v>-76</v>
      </c>
      <c r="F20" s="22">
        <f t="shared" ref="F20:F22" si="5">(D20-C20)/C20</f>
        <v>-0.2620689655172414</v>
      </c>
      <c r="H20" s="11" t="s">
        <v>151</v>
      </c>
      <c r="I20" s="24" t="s">
        <v>313</v>
      </c>
      <c r="J20" s="14">
        <f>VLOOKUP(I20,'[1]SH01 Second Homes'!$C$2:$M$370,3,0)</f>
        <v>753</v>
      </c>
      <c r="K20" s="14">
        <f>VLOOKUP(I20,'[1]SH01 Second Homes'!$C$2:$M$370,11,0)</f>
        <v>874</v>
      </c>
      <c r="L20" s="14">
        <f t="shared" si="0"/>
        <v>121</v>
      </c>
      <c r="M20" s="22">
        <f t="shared" si="1"/>
        <v>0.16069057104913678</v>
      </c>
    </row>
    <row r="21" spans="2:13" x14ac:dyDescent="0.25">
      <c r="B21" s="24" t="s">
        <v>314</v>
      </c>
      <c r="C21" s="14">
        <f>VLOOKUP(B21,'[1]SH01 Second Homes'!$C$2:$M$370,3,0)</f>
        <v>179</v>
      </c>
      <c r="D21" s="14">
        <f>VLOOKUP(B21,'[1]SH01 Second Homes'!$C$2:$M$370,11,0)</f>
        <v>142</v>
      </c>
      <c r="E21" s="14">
        <f t="shared" si="4"/>
        <v>-37</v>
      </c>
      <c r="F21" s="22">
        <f t="shared" si="5"/>
        <v>-0.20670391061452514</v>
      </c>
      <c r="H21" s="11" t="s">
        <v>302</v>
      </c>
      <c r="I21" s="24" t="s">
        <v>315</v>
      </c>
      <c r="J21" s="14">
        <f>VLOOKUP(I21,'[1]SH01 Second Homes'!$C$2:$M$370,3,0)</f>
        <v>211</v>
      </c>
      <c r="K21" s="14">
        <f>VLOOKUP(I21,'[1]SH01 Second Homes'!$C$2:$M$370,11,0)</f>
        <v>244</v>
      </c>
      <c r="L21" s="14">
        <f t="shared" si="0"/>
        <v>33</v>
      </c>
      <c r="M21" s="22">
        <f t="shared" si="1"/>
        <v>0.15639810426540285</v>
      </c>
    </row>
    <row r="22" spans="2:13" x14ac:dyDescent="0.25">
      <c r="B22" s="24" t="s">
        <v>45</v>
      </c>
      <c r="C22" s="14">
        <f>VLOOKUP(B22,'[1]SH01 Second Homes'!$C$2:$M$370,3,0)</f>
        <v>255</v>
      </c>
      <c r="D22" s="14">
        <f>VLOOKUP(B22,'[1]SH01 Second Homes'!$C$2:$M$370,11,0)</f>
        <v>348</v>
      </c>
      <c r="E22" s="14">
        <f t="shared" si="4"/>
        <v>93</v>
      </c>
      <c r="F22" s="22">
        <f t="shared" si="5"/>
        <v>0.36470588235294116</v>
      </c>
      <c r="H22" s="11" t="s">
        <v>307</v>
      </c>
      <c r="I22" s="24" t="s">
        <v>316</v>
      </c>
      <c r="J22" s="14">
        <f>VLOOKUP(I22,'[1]SH01 Second Homes'!$C$2:$M$370,3,0)</f>
        <v>2794</v>
      </c>
      <c r="K22" s="14">
        <f>VLOOKUP(I22,'[1]SH01 Second Homes'!$C$2:$M$370,11,0)</f>
        <v>3214</v>
      </c>
      <c r="L22" s="14">
        <f t="shared" si="0"/>
        <v>420</v>
      </c>
      <c r="M22" s="22">
        <f t="shared" si="1"/>
        <v>0.15032211882605584</v>
      </c>
    </row>
    <row r="23" spans="2:13" x14ac:dyDescent="0.25">
      <c r="B23" s="2"/>
      <c r="C23" s="1"/>
      <c r="D23" s="1"/>
      <c r="E23" s="1"/>
      <c r="F23" s="6"/>
      <c r="H23" s="11" t="s">
        <v>302</v>
      </c>
      <c r="I23" s="24" t="s">
        <v>317</v>
      </c>
      <c r="J23" s="14">
        <f>VLOOKUP(I23,'[1]SH01 Second Homes'!$C$2:$M$370,3,0)</f>
        <v>325</v>
      </c>
      <c r="K23" s="14">
        <f>VLOOKUP(I23,'[1]SH01 Second Homes'!$C$2:$M$370,11,0)</f>
        <v>360</v>
      </c>
      <c r="L23" s="14">
        <f t="shared" si="0"/>
        <v>35</v>
      </c>
      <c r="M23" s="22">
        <f t="shared" si="1"/>
        <v>0.1076923076923077</v>
      </c>
    </row>
    <row r="24" spans="2:13" x14ac:dyDescent="0.25">
      <c r="B24" s="11" t="s">
        <v>300</v>
      </c>
      <c r="C24" s="12">
        <v>2010</v>
      </c>
      <c r="D24" s="12">
        <v>2018</v>
      </c>
      <c r="E24" s="12" t="s">
        <v>67</v>
      </c>
      <c r="F24" s="12" t="s">
        <v>68</v>
      </c>
      <c r="H24" s="11" t="s">
        <v>294</v>
      </c>
      <c r="I24" s="24" t="s">
        <v>294</v>
      </c>
      <c r="J24" s="14">
        <f>VLOOKUP(I24,'[1]SH01 Second Homes'!$C$2:$M$370,3,0)</f>
        <v>8241</v>
      </c>
      <c r="K24" s="14">
        <f>VLOOKUP(I24,'[1]SH01 Second Homes'!$C$2:$M$370,11,0)</f>
        <v>8916</v>
      </c>
      <c r="L24" s="14">
        <f t="shared" si="0"/>
        <v>675</v>
      </c>
      <c r="M24" s="22">
        <f t="shared" si="1"/>
        <v>8.1907535493265377E-2</v>
      </c>
    </row>
    <row r="25" spans="2:13" x14ac:dyDescent="0.25">
      <c r="B25" s="24" t="s">
        <v>318</v>
      </c>
      <c r="C25" s="14">
        <f>VLOOKUP(B25,'[1]SH01 Second Homes'!$C$2:$M$370,3,0)</f>
        <v>1112</v>
      </c>
      <c r="D25" s="14">
        <f>VLOOKUP(B25,'[1]SH01 Second Homes'!$C$2:$M$370,11,0)</f>
        <v>953</v>
      </c>
      <c r="E25" s="14">
        <f>D25-C25</f>
        <v>-159</v>
      </c>
      <c r="F25" s="22">
        <f>(D25-C25)/C25</f>
        <v>-0.14298561151079137</v>
      </c>
      <c r="H25" s="11" t="s">
        <v>307</v>
      </c>
      <c r="I25" s="24" t="s">
        <v>319</v>
      </c>
      <c r="J25" s="14">
        <f>VLOOKUP(I25,'[1]SH01 Second Homes'!$C$2:$M$370,3,0)</f>
        <v>334</v>
      </c>
      <c r="K25" s="14">
        <f>VLOOKUP(I25,'[1]SH01 Second Homes'!$C$2:$M$370,11,0)</f>
        <v>353</v>
      </c>
      <c r="L25" s="14">
        <f t="shared" si="0"/>
        <v>19</v>
      </c>
      <c r="M25" s="22">
        <f t="shared" si="1"/>
        <v>5.6886227544910177E-2</v>
      </c>
    </row>
    <row r="26" spans="2:13" x14ac:dyDescent="0.25">
      <c r="B26" s="24" t="s">
        <v>320</v>
      </c>
      <c r="C26" s="14">
        <f>VLOOKUP(B26,'[1]SH01 Second Homes'!$C$2:$M$370,3,0)</f>
        <v>827</v>
      </c>
      <c r="D26" s="14">
        <f>VLOOKUP(B26,'[1]SH01 Second Homes'!$C$2:$M$370,11,0)</f>
        <v>825</v>
      </c>
      <c r="E26" s="14">
        <f t="shared" ref="E26:E29" si="6">D26-C26</f>
        <v>-2</v>
      </c>
      <c r="F26" s="22">
        <f t="shared" ref="F26:F29" si="7">(D26-C26)/C26</f>
        <v>-2.4183796856106408E-3</v>
      </c>
      <c r="H26" s="11" t="s">
        <v>307</v>
      </c>
      <c r="I26" s="24" t="s">
        <v>307</v>
      </c>
      <c r="J26" s="14">
        <f>VLOOKUP(I26,'[1]SH01 Second Homes'!$C$2:$M$370,3,0)</f>
        <v>6126</v>
      </c>
      <c r="K26" s="14">
        <f>VLOOKUP(I26,'[1]SH01 Second Homes'!$C$2:$M$370,11,0)</f>
        <v>6463</v>
      </c>
      <c r="L26" s="14">
        <f t="shared" si="0"/>
        <v>337</v>
      </c>
      <c r="M26" s="22">
        <f t="shared" si="1"/>
        <v>5.5011426705843941E-2</v>
      </c>
    </row>
    <row r="27" spans="2:13" x14ac:dyDescent="0.25">
      <c r="B27" s="24" t="s">
        <v>321</v>
      </c>
      <c r="C27" s="14">
        <f>VLOOKUP(B27,'[1]SH01 Second Homes'!$C$2:$M$370,3,0)</f>
        <v>476</v>
      </c>
      <c r="D27" s="14">
        <f>VLOOKUP(B27,'[1]SH01 Second Homes'!$C$2:$M$370,11,0)</f>
        <v>303</v>
      </c>
      <c r="E27" s="14">
        <f t="shared" si="6"/>
        <v>-173</v>
      </c>
      <c r="F27" s="22">
        <f t="shared" si="7"/>
        <v>-0.36344537815126049</v>
      </c>
      <c r="H27" s="11" t="s">
        <v>302</v>
      </c>
      <c r="I27" s="24" t="s">
        <v>322</v>
      </c>
      <c r="J27" s="14">
        <f>VLOOKUP(I27,'[1]SH01 Second Homes'!$C$2:$M$370,3,0)</f>
        <v>303</v>
      </c>
      <c r="K27" s="14">
        <f>VLOOKUP(I27,'[1]SH01 Second Homes'!$C$2:$M$370,11,0)</f>
        <v>316</v>
      </c>
      <c r="L27" s="14">
        <f t="shared" si="0"/>
        <v>13</v>
      </c>
      <c r="M27" s="22">
        <f t="shared" si="1"/>
        <v>4.2904290429042903E-2</v>
      </c>
    </row>
    <row r="28" spans="2:13" x14ac:dyDescent="0.25">
      <c r="B28" s="24" t="s">
        <v>323</v>
      </c>
      <c r="C28" s="14">
        <f>VLOOKUP(B28,'[1]SH01 Second Homes'!$C$2:$M$370,3,0)</f>
        <v>1457</v>
      </c>
      <c r="D28" s="14">
        <f>VLOOKUP(B28,'[1]SH01 Second Homes'!$C$2:$M$370,11,0)</f>
        <v>1196</v>
      </c>
      <c r="E28" s="14">
        <f t="shared" si="6"/>
        <v>-261</v>
      </c>
      <c r="F28" s="22">
        <f t="shared" si="7"/>
        <v>-0.17913520933424845</v>
      </c>
      <c r="H28" s="11" t="s">
        <v>307</v>
      </c>
      <c r="I28" s="24" t="s">
        <v>324</v>
      </c>
      <c r="J28" s="14">
        <f>VLOOKUP(I28,'[1]SH01 Second Homes'!$C$2:$M$370,3,0)</f>
        <v>1567</v>
      </c>
      <c r="K28" s="14">
        <f>VLOOKUP(I28,'[1]SH01 Second Homes'!$C$2:$M$370,11,0)</f>
        <v>1630</v>
      </c>
      <c r="L28" s="14">
        <f t="shared" si="0"/>
        <v>63</v>
      </c>
      <c r="M28" s="22">
        <f t="shared" si="1"/>
        <v>4.0204211869814932E-2</v>
      </c>
    </row>
    <row r="29" spans="2:13" x14ac:dyDescent="0.25">
      <c r="B29" s="24" t="s">
        <v>325</v>
      </c>
      <c r="C29" s="14">
        <f>VLOOKUP(B29,'[1]SH01 Second Homes'!$C$2:$M$370,3,0)</f>
        <v>899</v>
      </c>
      <c r="D29" s="14">
        <f>VLOOKUP(B29,'[1]SH01 Second Homes'!$C$2:$M$370,11,0)</f>
        <v>785</v>
      </c>
      <c r="E29" s="14">
        <f t="shared" si="6"/>
        <v>-114</v>
      </c>
      <c r="F29" s="22">
        <f t="shared" si="7"/>
        <v>-0.12680756395995552</v>
      </c>
      <c r="H29" s="11" t="s">
        <v>294</v>
      </c>
      <c r="I29" s="24" t="s">
        <v>326</v>
      </c>
      <c r="J29" s="14">
        <f>VLOOKUP(I29,'[1]SH01 Second Homes'!$C$2:$M$370,3,0)</f>
        <v>1231</v>
      </c>
      <c r="K29" s="14">
        <f>VLOOKUP(I29,'[1]SH01 Second Homes'!$C$2:$M$370,11,0)</f>
        <v>1257</v>
      </c>
      <c r="L29" s="14">
        <f t="shared" si="0"/>
        <v>26</v>
      </c>
      <c r="M29" s="22">
        <f t="shared" si="1"/>
        <v>2.1121039805036556E-2</v>
      </c>
    </row>
    <row r="30" spans="2:13" x14ac:dyDescent="0.25">
      <c r="C30" s="6"/>
      <c r="D30" s="6"/>
      <c r="E30" s="6"/>
      <c r="F30" s="6"/>
      <c r="H30" s="11" t="s">
        <v>304</v>
      </c>
      <c r="I30" s="24" t="s">
        <v>327</v>
      </c>
      <c r="J30" s="14">
        <f>VLOOKUP(I30,'[1]SH01 Second Homes'!$C$2:$M$370,3,0)</f>
        <v>390</v>
      </c>
      <c r="K30" s="14">
        <f>VLOOKUP(I30,'[1]SH01 Second Homes'!$C$2:$M$370,11,0)</f>
        <v>394</v>
      </c>
      <c r="L30" s="14">
        <f t="shared" si="0"/>
        <v>4</v>
      </c>
      <c r="M30" s="22">
        <f t="shared" si="1"/>
        <v>1.0256410256410256E-2</v>
      </c>
    </row>
    <row r="31" spans="2:13" x14ac:dyDescent="0.25">
      <c r="B31" s="11" t="s">
        <v>302</v>
      </c>
      <c r="C31" s="12">
        <v>2010</v>
      </c>
      <c r="D31" s="12">
        <v>2018</v>
      </c>
      <c r="E31" s="12" t="s">
        <v>67</v>
      </c>
      <c r="F31" s="12" t="s">
        <v>68</v>
      </c>
      <c r="H31" s="11" t="s">
        <v>300</v>
      </c>
      <c r="I31" s="24" t="s">
        <v>320</v>
      </c>
      <c r="J31" s="14">
        <f>VLOOKUP(I31,'[1]SH01 Second Homes'!$C$2:$M$370,3,0)</f>
        <v>827</v>
      </c>
      <c r="K31" s="14">
        <f>VLOOKUP(I31,'[1]SH01 Second Homes'!$C$2:$M$370,11,0)</f>
        <v>825</v>
      </c>
      <c r="L31" s="14">
        <f t="shared" si="0"/>
        <v>-2</v>
      </c>
      <c r="M31" s="22">
        <f t="shared" si="1"/>
        <v>-2.4183796856106408E-3</v>
      </c>
    </row>
    <row r="32" spans="2:13" x14ac:dyDescent="0.25">
      <c r="B32" s="24" t="s">
        <v>38</v>
      </c>
      <c r="C32" s="14">
        <f>VLOOKUP(B32,'[1]SH01 Second Homes'!$C$2:$M$370,3,0)</f>
        <v>257</v>
      </c>
      <c r="D32" s="14">
        <f>VLOOKUP(B32,'[1]SH01 Second Homes'!$C$2:$M$370,11,0)</f>
        <v>304</v>
      </c>
      <c r="E32" s="14">
        <f>D32-C32</f>
        <v>47</v>
      </c>
      <c r="F32" s="22">
        <f>(D32-C32)/C32</f>
        <v>0.1828793774319066</v>
      </c>
      <c r="H32" s="11" t="s">
        <v>151</v>
      </c>
      <c r="I32" s="24" t="s">
        <v>328</v>
      </c>
      <c r="J32" s="14">
        <f>VLOOKUP(I32,'[1]SH01 Second Homes'!$C$2:$M$370,3,0)</f>
        <v>410</v>
      </c>
      <c r="K32" s="14">
        <f>VLOOKUP(I32,'[1]SH01 Second Homes'!$C$2:$M$370,11,0)</f>
        <v>407</v>
      </c>
      <c r="L32" s="14">
        <f t="shared" si="0"/>
        <v>-3</v>
      </c>
      <c r="M32" s="22">
        <f t="shared" si="1"/>
        <v>-7.3170731707317077E-3</v>
      </c>
    </row>
    <row r="33" spans="2:13" x14ac:dyDescent="0.25">
      <c r="B33" s="24" t="s">
        <v>317</v>
      </c>
      <c r="C33" s="14">
        <f>VLOOKUP(B33,'[1]SH01 Second Homes'!$C$2:$M$370,3,0)</f>
        <v>325</v>
      </c>
      <c r="D33" s="14">
        <f>VLOOKUP(B33,'[1]SH01 Second Homes'!$C$2:$M$370,11,0)</f>
        <v>360</v>
      </c>
      <c r="E33" s="14">
        <f t="shared" ref="E33:E42" si="8">D33-C33</f>
        <v>35</v>
      </c>
      <c r="F33" s="22">
        <f t="shared" ref="F33:F42" si="9">(D33-C33)/C33</f>
        <v>0.1076923076923077</v>
      </c>
      <c r="H33" s="11" t="s">
        <v>304</v>
      </c>
      <c r="I33" s="24" t="s">
        <v>329</v>
      </c>
      <c r="J33" s="14">
        <f>VLOOKUP(I33,'[1]SH01 Second Homes'!$C$2:$M$370,3,0)</f>
        <v>248</v>
      </c>
      <c r="K33" s="14">
        <f>VLOOKUP(I33,'[1]SH01 Second Homes'!$C$2:$M$370,11,0)</f>
        <v>245</v>
      </c>
      <c r="L33" s="14">
        <f t="shared" si="0"/>
        <v>-3</v>
      </c>
      <c r="M33" s="22">
        <f t="shared" si="1"/>
        <v>-1.2096774193548387E-2</v>
      </c>
    </row>
    <row r="34" spans="2:13" x14ac:dyDescent="0.25">
      <c r="B34" s="24" t="s">
        <v>330</v>
      </c>
      <c r="C34" s="14">
        <f>VLOOKUP(B34,'[1]SH01 Second Homes'!$C$2:$M$370,3,0)</f>
        <v>219</v>
      </c>
      <c r="D34" s="14">
        <f>VLOOKUP(B34,'[1]SH01 Second Homes'!$C$2:$M$370,11,0)</f>
        <v>177</v>
      </c>
      <c r="E34" s="14">
        <f t="shared" si="8"/>
        <v>-42</v>
      </c>
      <c r="F34" s="22">
        <f t="shared" si="9"/>
        <v>-0.19178082191780821</v>
      </c>
      <c r="H34" s="11" t="s">
        <v>307</v>
      </c>
      <c r="I34" s="24" t="s">
        <v>331</v>
      </c>
      <c r="J34" s="14">
        <f>VLOOKUP(I34,'[1]SH01 Second Homes'!$C$2:$M$370,3,0)</f>
        <v>505</v>
      </c>
      <c r="K34" s="14">
        <f>VLOOKUP(I34,'[1]SH01 Second Homes'!$C$2:$M$370,11,0)</f>
        <v>496</v>
      </c>
      <c r="L34" s="14">
        <f t="shared" si="0"/>
        <v>-9</v>
      </c>
      <c r="M34" s="22">
        <f t="shared" si="1"/>
        <v>-1.782178217821782E-2</v>
      </c>
    </row>
    <row r="35" spans="2:13" x14ac:dyDescent="0.25">
      <c r="B35" s="24" t="s">
        <v>322</v>
      </c>
      <c r="C35" s="14">
        <f>VLOOKUP(B35,'[1]SH01 Second Homes'!$C$2:$M$370,3,0)</f>
        <v>303</v>
      </c>
      <c r="D35" s="14">
        <f>VLOOKUP(B35,'[1]SH01 Second Homes'!$C$2:$M$370,11,0)</f>
        <v>316</v>
      </c>
      <c r="E35" s="14">
        <f t="shared" si="8"/>
        <v>13</v>
      </c>
      <c r="F35" s="22">
        <f t="shared" si="9"/>
        <v>4.2904290429042903E-2</v>
      </c>
      <c r="H35" s="11" t="s">
        <v>302</v>
      </c>
      <c r="I35" s="24" t="s">
        <v>332</v>
      </c>
      <c r="J35" s="14">
        <f>VLOOKUP(I35,'[1]SH01 Second Homes'!$C$2:$M$370,3,0)</f>
        <v>248</v>
      </c>
      <c r="K35" s="14">
        <f>VLOOKUP(I35,'[1]SH01 Second Homes'!$C$2:$M$370,11,0)</f>
        <v>242</v>
      </c>
      <c r="L35" s="14">
        <f t="shared" si="0"/>
        <v>-6</v>
      </c>
      <c r="M35" s="22">
        <f t="shared" si="1"/>
        <v>-2.4193548387096774E-2</v>
      </c>
    </row>
    <row r="36" spans="2:13" x14ac:dyDescent="0.25">
      <c r="B36" s="24" t="s">
        <v>332</v>
      </c>
      <c r="C36" s="14">
        <f>VLOOKUP(B36,'[1]SH01 Second Homes'!$C$2:$M$370,3,0)</f>
        <v>248</v>
      </c>
      <c r="D36" s="14">
        <f>VLOOKUP(B36,'[1]SH01 Second Homes'!$C$2:$M$370,11,0)</f>
        <v>242</v>
      </c>
      <c r="E36" s="14">
        <f t="shared" si="8"/>
        <v>-6</v>
      </c>
      <c r="F36" s="22">
        <f t="shared" si="9"/>
        <v>-2.4193548387096774E-2</v>
      </c>
      <c r="H36" s="11" t="s">
        <v>302</v>
      </c>
      <c r="I36" s="24" t="s">
        <v>333</v>
      </c>
      <c r="J36" s="14">
        <f>VLOOKUP(I36,'[1]SH01 Second Homes'!$C$2:$M$370,3,0)</f>
        <v>1798</v>
      </c>
      <c r="K36" s="14">
        <f>VLOOKUP(I36,'[1]SH01 Second Homes'!$C$2:$M$370,11,0)</f>
        <v>1753</v>
      </c>
      <c r="L36" s="14">
        <f t="shared" si="0"/>
        <v>-45</v>
      </c>
      <c r="M36" s="22">
        <f t="shared" si="1"/>
        <v>-2.5027808676307009E-2</v>
      </c>
    </row>
    <row r="37" spans="2:13" x14ac:dyDescent="0.25">
      <c r="B37" s="24" t="s">
        <v>334</v>
      </c>
      <c r="C37" s="14">
        <f>VLOOKUP(B37,'[1]SH01 Second Homes'!$C$2:$M$370,3,0)</f>
        <v>123</v>
      </c>
      <c r="D37" s="14">
        <f>VLOOKUP(B37,'[1]SH01 Second Homes'!$C$2:$M$370,11,0)</f>
        <v>92</v>
      </c>
      <c r="E37" s="14">
        <f t="shared" si="8"/>
        <v>-31</v>
      </c>
      <c r="F37" s="22">
        <f t="shared" si="9"/>
        <v>-0.25203252032520324</v>
      </c>
      <c r="H37" s="11" t="s">
        <v>151</v>
      </c>
      <c r="I37" s="24" t="s">
        <v>335</v>
      </c>
      <c r="J37" s="14">
        <f>VLOOKUP(I37,'[1]SH01 Second Homes'!$C$2:$M$370,3,0)</f>
        <v>3589</v>
      </c>
      <c r="K37" s="14">
        <f>VLOOKUP(I37,'[1]SH01 Second Homes'!$C$2:$M$370,11,0)</f>
        <v>3426</v>
      </c>
      <c r="L37" s="14">
        <f t="shared" si="0"/>
        <v>-163</v>
      </c>
      <c r="M37" s="22">
        <f t="shared" si="1"/>
        <v>-4.5416550571189748E-2</v>
      </c>
    </row>
    <row r="38" spans="2:13" x14ac:dyDescent="0.25">
      <c r="B38" s="24" t="s">
        <v>336</v>
      </c>
      <c r="C38" s="14">
        <f>VLOOKUP(B38,'[1]SH01 Second Homes'!$C$2:$M$370,3,0)</f>
        <v>482</v>
      </c>
      <c r="D38" s="14">
        <f>VLOOKUP(B38,'[1]SH01 Second Homes'!$C$2:$M$370,11,0)</f>
        <v>300</v>
      </c>
      <c r="E38" s="14">
        <f t="shared" si="8"/>
        <v>-182</v>
      </c>
      <c r="F38" s="22">
        <f t="shared" si="9"/>
        <v>-0.37759336099585061</v>
      </c>
      <c r="H38" s="11" t="s">
        <v>151</v>
      </c>
      <c r="I38" s="24" t="s">
        <v>337</v>
      </c>
      <c r="J38" s="14">
        <f>VLOOKUP(I38,'[1]SH01 Second Homes'!$C$2:$M$370,3,0)</f>
        <v>891</v>
      </c>
      <c r="K38" s="14">
        <f>VLOOKUP(I38,'[1]SH01 Second Homes'!$C$2:$M$370,11,0)</f>
        <v>839</v>
      </c>
      <c r="L38" s="14">
        <f t="shared" ref="L38:L69" si="10">K38-J38</f>
        <v>-52</v>
      </c>
      <c r="M38" s="22">
        <f t="shared" ref="M38:M69" si="11">(K38-J38)/J38</f>
        <v>-5.8361391694725026E-2</v>
      </c>
    </row>
    <row r="39" spans="2:13" x14ac:dyDescent="0.25">
      <c r="B39" s="24" t="s">
        <v>333</v>
      </c>
      <c r="C39" s="14">
        <f>VLOOKUP(B39,'[1]SH01 Second Homes'!$C$2:$M$370,3,0)</f>
        <v>1798</v>
      </c>
      <c r="D39" s="14">
        <f>VLOOKUP(B39,'[1]SH01 Second Homes'!$C$2:$M$370,11,0)</f>
        <v>1753</v>
      </c>
      <c r="E39" s="14">
        <f t="shared" si="8"/>
        <v>-45</v>
      </c>
      <c r="F39" s="22">
        <f t="shared" si="9"/>
        <v>-2.5027808676307009E-2</v>
      </c>
      <c r="H39" s="11" t="s">
        <v>302</v>
      </c>
      <c r="I39" s="24" t="s">
        <v>338</v>
      </c>
      <c r="J39" s="14">
        <f>VLOOKUP(I39,'[1]SH01 Second Homes'!$C$2:$M$370,3,0)</f>
        <v>515</v>
      </c>
      <c r="K39" s="14">
        <f>VLOOKUP(I39,'[1]SH01 Second Homes'!$C$2:$M$370,11,0)</f>
        <v>484</v>
      </c>
      <c r="L39" s="14">
        <f t="shared" si="10"/>
        <v>-31</v>
      </c>
      <c r="M39" s="22">
        <f t="shared" si="11"/>
        <v>-6.0194174757281553E-2</v>
      </c>
    </row>
    <row r="40" spans="2:13" x14ac:dyDescent="0.25">
      <c r="B40" s="24" t="s">
        <v>315</v>
      </c>
      <c r="C40" s="14">
        <f>VLOOKUP(B40,'[1]SH01 Second Homes'!$C$2:$M$370,3,0)</f>
        <v>211</v>
      </c>
      <c r="D40" s="14">
        <f>VLOOKUP(B40,'[1]SH01 Second Homes'!$C$2:$M$370,11,0)</f>
        <v>244</v>
      </c>
      <c r="E40" s="14">
        <f t="shared" si="8"/>
        <v>33</v>
      </c>
      <c r="F40" s="22">
        <f t="shared" si="9"/>
        <v>0.15639810426540285</v>
      </c>
      <c r="H40" s="11" t="s">
        <v>302</v>
      </c>
      <c r="I40" s="24" t="s">
        <v>302</v>
      </c>
      <c r="J40" s="14">
        <f>VLOOKUP(I40,'[1]SH01 Second Homes'!$C$2:$M$370,3,0)</f>
        <v>4766</v>
      </c>
      <c r="K40" s="14">
        <f>VLOOKUP(I40,'[1]SH01 Second Homes'!$C$2:$M$370,11,0)</f>
        <v>4447</v>
      </c>
      <c r="L40" s="14">
        <f t="shared" si="10"/>
        <v>-319</v>
      </c>
      <c r="M40" s="22">
        <f t="shared" si="11"/>
        <v>-6.6932438103231226E-2</v>
      </c>
    </row>
    <row r="41" spans="2:13" x14ac:dyDescent="0.25">
      <c r="B41" s="24" t="s">
        <v>339</v>
      </c>
      <c r="C41" s="14">
        <f>VLOOKUP(B41,'[1]SH01 Second Homes'!$C$2:$M$370,3,0)</f>
        <v>285</v>
      </c>
      <c r="D41" s="14">
        <f>VLOOKUP(B41,'[1]SH01 Second Homes'!$C$2:$M$370,11,0)</f>
        <v>175</v>
      </c>
      <c r="E41" s="14">
        <f t="shared" si="8"/>
        <v>-110</v>
      </c>
      <c r="F41" s="22">
        <f t="shared" si="9"/>
        <v>-0.38596491228070173</v>
      </c>
      <c r="H41" s="11" t="s">
        <v>304</v>
      </c>
      <c r="I41" s="24" t="s">
        <v>340</v>
      </c>
      <c r="J41" s="14">
        <f>VLOOKUP(I41,'[1]SH01 Second Homes'!$C$2:$M$370,3,0)</f>
        <v>237</v>
      </c>
      <c r="K41" s="14">
        <f>VLOOKUP(I41,'[1]SH01 Second Homes'!$C$2:$M$370,11,0)</f>
        <v>221</v>
      </c>
      <c r="L41" s="14">
        <f t="shared" si="10"/>
        <v>-16</v>
      </c>
      <c r="M41" s="22">
        <f t="shared" si="11"/>
        <v>-6.7510548523206745E-2</v>
      </c>
    </row>
    <row r="42" spans="2:13" x14ac:dyDescent="0.25">
      <c r="B42" s="24" t="s">
        <v>338</v>
      </c>
      <c r="C42" s="14">
        <f>VLOOKUP(B42,'[1]SH01 Second Homes'!$C$2:$M$370,3,0)</f>
        <v>515</v>
      </c>
      <c r="D42" s="14">
        <f>VLOOKUP(B42,'[1]SH01 Second Homes'!$C$2:$M$370,11,0)</f>
        <v>484</v>
      </c>
      <c r="E42" s="14">
        <f t="shared" si="8"/>
        <v>-31</v>
      </c>
      <c r="F42" s="22">
        <f t="shared" si="9"/>
        <v>-6.0194174757281553E-2</v>
      </c>
      <c r="H42" s="11" t="s">
        <v>151</v>
      </c>
      <c r="I42" s="24" t="s">
        <v>341</v>
      </c>
      <c r="J42" s="14">
        <f>VLOOKUP(I42,'[1]SH01 Second Homes'!$C$2:$M$370,3,0)</f>
        <v>2092</v>
      </c>
      <c r="K42" s="14">
        <f>VLOOKUP(I42,'[1]SH01 Second Homes'!$C$2:$M$370,11,0)</f>
        <v>1930</v>
      </c>
      <c r="L42" s="14">
        <f t="shared" si="10"/>
        <v>-162</v>
      </c>
      <c r="M42" s="22">
        <f t="shared" si="11"/>
        <v>-7.7437858508604213E-2</v>
      </c>
    </row>
    <row r="43" spans="2:13" x14ac:dyDescent="0.25">
      <c r="H43" s="11" t="s">
        <v>294</v>
      </c>
      <c r="I43" s="24" t="s">
        <v>342</v>
      </c>
      <c r="J43" s="14">
        <f>VLOOKUP(I43,'[1]SH01 Second Homes'!$C$2:$M$370,3,0)</f>
        <v>185</v>
      </c>
      <c r="K43" s="14">
        <f>VLOOKUP(I43,'[1]SH01 Second Homes'!$C$2:$M$370,11,0)</f>
        <v>169</v>
      </c>
      <c r="L43" s="14">
        <f t="shared" si="10"/>
        <v>-16</v>
      </c>
      <c r="M43" s="22">
        <f t="shared" si="11"/>
        <v>-8.6486486486486491E-2</v>
      </c>
    </row>
    <row r="44" spans="2:13" x14ac:dyDescent="0.25">
      <c r="B44" s="11" t="s">
        <v>294</v>
      </c>
      <c r="C44" s="12">
        <v>2010</v>
      </c>
      <c r="D44" s="12">
        <v>2018</v>
      </c>
      <c r="E44" s="12" t="s">
        <v>67</v>
      </c>
      <c r="F44" s="12" t="s">
        <v>68</v>
      </c>
      <c r="H44" s="11" t="s">
        <v>304</v>
      </c>
      <c r="I44" s="24" t="s">
        <v>343</v>
      </c>
      <c r="J44" s="14">
        <f>VLOOKUP(I44,'[1]SH01 Second Homes'!$C$2:$M$370,3,0)</f>
        <v>249</v>
      </c>
      <c r="K44" s="14">
        <f>VLOOKUP(I44,'[1]SH01 Second Homes'!$C$2:$M$370,11,0)</f>
        <v>222</v>
      </c>
      <c r="L44" s="14">
        <f t="shared" si="10"/>
        <v>-27</v>
      </c>
      <c r="M44" s="22">
        <f t="shared" si="11"/>
        <v>-0.10843373493975904</v>
      </c>
    </row>
    <row r="45" spans="2:13" x14ac:dyDescent="0.25">
      <c r="B45" s="24" t="s">
        <v>295</v>
      </c>
      <c r="C45" s="14">
        <f>VLOOKUP(B45,'[1]SH01 Second Homes'!$C$2:$M$370,3,0)</f>
        <v>324</v>
      </c>
      <c r="D45" s="14">
        <f>VLOOKUP(B45,'[1]SH01 Second Homes'!$C$2:$M$370,11,0)</f>
        <v>575</v>
      </c>
      <c r="E45" s="14">
        <f>D45-C45</f>
        <v>251</v>
      </c>
      <c r="F45" s="22">
        <f>(D45-C45)/C45</f>
        <v>0.77469135802469136</v>
      </c>
      <c r="H45" s="11" t="s">
        <v>300</v>
      </c>
      <c r="I45" s="24" t="s">
        <v>325</v>
      </c>
      <c r="J45" s="14">
        <f>VLOOKUP(I45,'[1]SH01 Second Homes'!$C$2:$M$370,3,0)</f>
        <v>899</v>
      </c>
      <c r="K45" s="14">
        <f>VLOOKUP(I45,'[1]SH01 Second Homes'!$C$2:$M$370,11,0)</f>
        <v>785</v>
      </c>
      <c r="L45" s="14">
        <f t="shared" si="10"/>
        <v>-114</v>
      </c>
      <c r="M45" s="22">
        <f t="shared" si="11"/>
        <v>-0.12680756395995552</v>
      </c>
    </row>
    <row r="46" spans="2:13" x14ac:dyDescent="0.25">
      <c r="B46" s="24" t="s">
        <v>298</v>
      </c>
      <c r="C46" s="14">
        <f>VLOOKUP(B46,'[1]SH01 Second Homes'!$C$2:$M$370,3,0)</f>
        <v>1019</v>
      </c>
      <c r="D46" s="14">
        <f>VLOOKUP(B46,'[1]SH01 Second Homes'!$C$2:$M$370,11,0)</f>
        <v>1479</v>
      </c>
      <c r="E46" s="14">
        <f t="shared" ref="E46:E49" si="12">D46-C46</f>
        <v>460</v>
      </c>
      <c r="F46" s="22">
        <f t="shared" ref="F46:F49" si="13">(D46-C46)/C46</f>
        <v>0.45142296368989204</v>
      </c>
      <c r="H46" s="11" t="s">
        <v>296</v>
      </c>
      <c r="I46" s="24" t="s">
        <v>296</v>
      </c>
      <c r="J46" s="14">
        <f>VLOOKUP(I46,'[1]SH01 Second Homes'!$C$2:$M$370,3,0)</f>
        <v>3118</v>
      </c>
      <c r="K46" s="14">
        <f>VLOOKUP(I46,'[1]SH01 Second Homes'!$C$2:$M$370,11,0)</f>
        <v>2719</v>
      </c>
      <c r="L46" s="14">
        <f t="shared" si="10"/>
        <v>-399</v>
      </c>
      <c r="M46" s="22">
        <f t="shared" si="11"/>
        <v>-0.12796664528543938</v>
      </c>
    </row>
    <row r="47" spans="2:13" x14ac:dyDescent="0.25">
      <c r="B47" s="24" t="s">
        <v>301</v>
      </c>
      <c r="C47" s="14">
        <f>VLOOKUP(B47,'[1]SH01 Second Homes'!$C$2:$M$370,3,0)</f>
        <v>143</v>
      </c>
      <c r="D47" s="14">
        <f>VLOOKUP(B47,'[1]SH01 Second Homes'!$C$2:$M$370,11,0)</f>
        <v>193</v>
      </c>
      <c r="E47" s="14">
        <f t="shared" si="12"/>
        <v>50</v>
      </c>
      <c r="F47" s="22">
        <f t="shared" si="13"/>
        <v>0.34965034965034963</v>
      </c>
      <c r="H47" s="11" t="s">
        <v>307</v>
      </c>
      <c r="I47" s="24" t="s">
        <v>344</v>
      </c>
      <c r="J47" s="14">
        <f>VLOOKUP(I47,'[1]SH01 Second Homes'!$C$2:$M$370,3,0)</f>
        <v>181</v>
      </c>
      <c r="K47" s="14">
        <f>VLOOKUP(I47,'[1]SH01 Second Homes'!$C$2:$M$370,11,0)</f>
        <v>157</v>
      </c>
      <c r="L47" s="14">
        <f t="shared" si="10"/>
        <v>-24</v>
      </c>
      <c r="M47" s="22">
        <f t="shared" si="11"/>
        <v>-0.13259668508287292</v>
      </c>
    </row>
    <row r="48" spans="2:13" x14ac:dyDescent="0.25">
      <c r="B48" s="24" t="s">
        <v>326</v>
      </c>
      <c r="C48" s="14">
        <f>VLOOKUP(B48,'[1]SH01 Second Homes'!$C$2:$M$370,3,0)</f>
        <v>1231</v>
      </c>
      <c r="D48" s="14">
        <f>VLOOKUP(B48,'[1]SH01 Second Homes'!$C$2:$M$370,11,0)</f>
        <v>1257</v>
      </c>
      <c r="E48" s="14">
        <f t="shared" si="12"/>
        <v>26</v>
      </c>
      <c r="F48" s="22">
        <f t="shared" si="13"/>
        <v>2.1121039805036556E-2</v>
      </c>
      <c r="H48" s="11" t="s">
        <v>294</v>
      </c>
      <c r="I48" s="24" t="s">
        <v>345</v>
      </c>
      <c r="J48" s="14">
        <f>VLOOKUP(I48,'[1]SH01 Second Homes'!$C$2:$M$370,3,0)</f>
        <v>282</v>
      </c>
      <c r="K48" s="14">
        <f>VLOOKUP(I48,'[1]SH01 Second Homes'!$C$2:$M$370,11,0)</f>
        <v>244</v>
      </c>
      <c r="L48" s="14">
        <f t="shared" si="10"/>
        <v>-38</v>
      </c>
      <c r="M48" s="22">
        <f t="shared" si="11"/>
        <v>-0.13475177304964539</v>
      </c>
    </row>
    <row r="49" spans="2:13" x14ac:dyDescent="0.25">
      <c r="B49" s="24" t="s">
        <v>346</v>
      </c>
      <c r="C49" s="14">
        <f>VLOOKUP(B49,'[1]SH01 Second Homes'!$C$2:$M$370,3,0)</f>
        <v>99</v>
      </c>
      <c r="D49" s="14">
        <f>VLOOKUP(B49,'[1]SH01 Second Homes'!$C$2:$M$370,11,0)</f>
        <v>66</v>
      </c>
      <c r="E49" s="14">
        <f t="shared" si="12"/>
        <v>-33</v>
      </c>
      <c r="F49" s="22">
        <f t="shared" si="13"/>
        <v>-0.33333333333333331</v>
      </c>
      <c r="H49" s="11" t="s">
        <v>300</v>
      </c>
      <c r="I49" s="24" t="s">
        <v>318</v>
      </c>
      <c r="J49" s="14">
        <f>VLOOKUP(I49,'[1]SH01 Second Homes'!$C$2:$M$370,3,0)</f>
        <v>1112</v>
      </c>
      <c r="K49" s="14">
        <f>VLOOKUP(I49,'[1]SH01 Second Homes'!$C$2:$M$370,11,0)</f>
        <v>953</v>
      </c>
      <c r="L49" s="14">
        <f t="shared" si="10"/>
        <v>-159</v>
      </c>
      <c r="M49" s="22">
        <f t="shared" si="11"/>
        <v>-0.14298561151079137</v>
      </c>
    </row>
    <row r="50" spans="2:13" x14ac:dyDescent="0.25">
      <c r="B50" s="24" t="s">
        <v>342</v>
      </c>
      <c r="C50" s="14">
        <f>VLOOKUP(B50,'[1]SH01 Second Homes'!$C$2:$M$370,3,0)</f>
        <v>185</v>
      </c>
      <c r="D50" s="14">
        <f>VLOOKUP(B50,'[1]SH01 Second Homes'!$C$2:$M$370,11,0)</f>
        <v>169</v>
      </c>
      <c r="E50" s="14">
        <f t="shared" ref="E50:E56" si="14">D50-C50</f>
        <v>-16</v>
      </c>
      <c r="F50" s="22">
        <f t="shared" ref="F50:F56" si="15">(D50-C50)/C50</f>
        <v>-8.6486486486486491E-2</v>
      </c>
      <c r="H50" s="11" t="s">
        <v>300</v>
      </c>
      <c r="I50" s="24" t="s">
        <v>300</v>
      </c>
      <c r="J50" s="14">
        <f>VLOOKUP(I50,'[1]SH01 Second Homes'!$C$2:$M$370,3,0)</f>
        <v>4771</v>
      </c>
      <c r="K50" s="14">
        <f>VLOOKUP(I50,'[1]SH01 Second Homes'!$C$2:$M$370,11,0)</f>
        <v>4062</v>
      </c>
      <c r="L50" s="14">
        <f t="shared" si="10"/>
        <v>-709</v>
      </c>
      <c r="M50" s="22">
        <f t="shared" si="11"/>
        <v>-0.14860616223014042</v>
      </c>
    </row>
    <row r="51" spans="2:13" x14ac:dyDescent="0.25">
      <c r="B51" s="24" t="s">
        <v>306</v>
      </c>
      <c r="C51" s="14">
        <f>VLOOKUP(B51,'[1]SH01 Second Homes'!$C$2:$M$370,3,0)</f>
        <v>269</v>
      </c>
      <c r="D51" s="14">
        <f>VLOOKUP(B51,'[1]SH01 Second Homes'!$C$2:$M$370,11,0)</f>
        <v>332</v>
      </c>
      <c r="E51" s="14">
        <f t="shared" si="14"/>
        <v>63</v>
      </c>
      <c r="F51" s="22">
        <f t="shared" si="15"/>
        <v>0.2342007434944238</v>
      </c>
      <c r="H51" s="11" t="s">
        <v>307</v>
      </c>
      <c r="I51" s="24" t="s">
        <v>347</v>
      </c>
      <c r="J51" s="14">
        <f>VLOOKUP(I51,'[1]SH01 Second Homes'!$C$2:$M$370,3,0)</f>
        <v>420</v>
      </c>
      <c r="K51" s="14">
        <f>VLOOKUP(I51,'[1]SH01 Second Homes'!$C$2:$M$370,11,0)</f>
        <v>354</v>
      </c>
      <c r="L51" s="14">
        <f t="shared" si="10"/>
        <v>-66</v>
      </c>
      <c r="M51" s="22">
        <f t="shared" si="11"/>
        <v>-0.15714285714285714</v>
      </c>
    </row>
    <row r="52" spans="2:13" x14ac:dyDescent="0.25">
      <c r="B52" s="24" t="s">
        <v>310</v>
      </c>
      <c r="C52" s="14">
        <f>VLOOKUP(B52,'[1]SH01 Second Homes'!$C$2:$M$370,3,0)</f>
        <v>906</v>
      </c>
      <c r="D52" s="14">
        <f>VLOOKUP(B52,'[1]SH01 Second Homes'!$C$2:$M$370,11,0)</f>
        <v>1072</v>
      </c>
      <c r="E52" s="14">
        <f t="shared" si="14"/>
        <v>166</v>
      </c>
      <c r="F52" s="22">
        <f t="shared" si="15"/>
        <v>0.18322295805739514</v>
      </c>
      <c r="H52" s="11" t="s">
        <v>300</v>
      </c>
      <c r="I52" s="24" t="s">
        <v>323</v>
      </c>
      <c r="J52" s="14">
        <f>VLOOKUP(I52,'[1]SH01 Second Homes'!$C$2:$M$370,3,0)</f>
        <v>1457</v>
      </c>
      <c r="K52" s="14">
        <f>VLOOKUP(I52,'[1]SH01 Second Homes'!$C$2:$M$370,11,0)</f>
        <v>1196</v>
      </c>
      <c r="L52" s="14">
        <f t="shared" si="10"/>
        <v>-261</v>
      </c>
      <c r="M52" s="22">
        <f t="shared" si="11"/>
        <v>-0.17913520933424845</v>
      </c>
    </row>
    <row r="53" spans="2:13" x14ac:dyDescent="0.25">
      <c r="B53" s="24" t="s">
        <v>348</v>
      </c>
      <c r="C53" s="14">
        <f>VLOOKUP(B53,'[1]SH01 Second Homes'!$C$2:$M$370,3,0)</f>
        <v>1931</v>
      </c>
      <c r="D53" s="14">
        <f>VLOOKUP(B53,'[1]SH01 Second Homes'!$C$2:$M$370,11,0)</f>
        <v>1539</v>
      </c>
      <c r="E53" s="14">
        <f t="shared" si="14"/>
        <v>-392</v>
      </c>
      <c r="F53" s="22">
        <f t="shared" si="15"/>
        <v>-0.2030036250647333</v>
      </c>
      <c r="H53" s="11" t="s">
        <v>302</v>
      </c>
      <c r="I53" s="24" t="s">
        <v>330</v>
      </c>
      <c r="J53" s="14">
        <f>VLOOKUP(I53,'[1]SH01 Second Homes'!$C$2:$M$370,3,0)</f>
        <v>219</v>
      </c>
      <c r="K53" s="14">
        <f>VLOOKUP(I53,'[1]SH01 Second Homes'!$C$2:$M$370,11,0)</f>
        <v>177</v>
      </c>
      <c r="L53" s="14">
        <f t="shared" si="10"/>
        <v>-42</v>
      </c>
      <c r="M53" s="22">
        <f t="shared" si="11"/>
        <v>-0.19178082191780821</v>
      </c>
    </row>
    <row r="54" spans="2:13" x14ac:dyDescent="0.25">
      <c r="B54" s="24" t="s">
        <v>308</v>
      </c>
      <c r="C54" s="14">
        <f>VLOOKUP(B54,'[1]SH01 Second Homes'!$C$2:$M$370,3,0)</f>
        <v>1412</v>
      </c>
      <c r="D54" s="14">
        <f>VLOOKUP(B54,'[1]SH01 Second Homes'!$C$2:$M$370,11,0)</f>
        <v>1717</v>
      </c>
      <c r="E54" s="14">
        <f t="shared" si="14"/>
        <v>305</v>
      </c>
      <c r="F54" s="22">
        <f t="shared" si="15"/>
        <v>0.21600566572237961</v>
      </c>
      <c r="H54" s="11" t="s">
        <v>294</v>
      </c>
      <c r="I54" s="24" t="s">
        <v>348</v>
      </c>
      <c r="J54" s="14">
        <f>VLOOKUP(I54,'[1]SH01 Second Homes'!$C$2:$M$370,3,0)</f>
        <v>1931</v>
      </c>
      <c r="K54" s="14">
        <f>VLOOKUP(I54,'[1]SH01 Second Homes'!$C$2:$M$370,11,0)</f>
        <v>1539</v>
      </c>
      <c r="L54" s="14">
        <f t="shared" si="10"/>
        <v>-392</v>
      </c>
      <c r="M54" s="22">
        <f t="shared" si="11"/>
        <v>-0.2030036250647333</v>
      </c>
    </row>
    <row r="55" spans="2:13" x14ac:dyDescent="0.25">
      <c r="B55" s="24" t="s">
        <v>345</v>
      </c>
      <c r="C55" s="14">
        <f>VLOOKUP(B55,'[1]SH01 Second Homes'!$C$2:$M$370,3,0)</f>
        <v>282</v>
      </c>
      <c r="D55" s="14">
        <f>VLOOKUP(B55,'[1]SH01 Second Homes'!$C$2:$M$370,11,0)</f>
        <v>244</v>
      </c>
      <c r="E55" s="14">
        <f t="shared" si="14"/>
        <v>-38</v>
      </c>
      <c r="F55" s="22">
        <f t="shared" si="15"/>
        <v>-0.13475177304964539</v>
      </c>
      <c r="H55" s="11" t="s">
        <v>307</v>
      </c>
      <c r="I55" s="24" t="s">
        <v>349</v>
      </c>
      <c r="J55" s="14">
        <f>VLOOKUP(I55,'[1]SH01 Second Homes'!$C$2:$M$370,3,0)</f>
        <v>325</v>
      </c>
      <c r="K55" s="14">
        <f>VLOOKUP(I55,'[1]SH01 Second Homes'!$C$2:$M$370,11,0)</f>
        <v>259</v>
      </c>
      <c r="L55" s="14">
        <f t="shared" si="10"/>
        <v>-66</v>
      </c>
      <c r="M55" s="22">
        <f t="shared" si="11"/>
        <v>-0.20307692307692307</v>
      </c>
    </row>
    <row r="56" spans="2:13" x14ac:dyDescent="0.25">
      <c r="B56" s="24" t="s">
        <v>350</v>
      </c>
      <c r="C56" s="14">
        <f>VLOOKUP(B56,'[1]SH01 Second Homes'!$C$2:$M$370,3,0)</f>
        <v>440</v>
      </c>
      <c r="D56" s="14">
        <f>VLOOKUP(B56,'[1]SH01 Second Homes'!$C$2:$M$370,11,0)</f>
        <v>273</v>
      </c>
      <c r="E56" s="14">
        <f t="shared" si="14"/>
        <v>-167</v>
      </c>
      <c r="F56" s="22">
        <f t="shared" si="15"/>
        <v>-0.37954545454545452</v>
      </c>
      <c r="H56" s="11" t="s">
        <v>299</v>
      </c>
      <c r="I56" s="24" t="s">
        <v>314</v>
      </c>
      <c r="J56" s="14">
        <f>VLOOKUP(I56,'[1]SH01 Second Homes'!$C$2:$M$370,3,0)</f>
        <v>179</v>
      </c>
      <c r="K56" s="14">
        <f>VLOOKUP(I56,'[1]SH01 Second Homes'!$C$2:$M$370,11,0)</f>
        <v>142</v>
      </c>
      <c r="L56" s="14">
        <f t="shared" si="10"/>
        <v>-37</v>
      </c>
      <c r="M56" s="22">
        <f t="shared" si="11"/>
        <v>-0.20670391061452514</v>
      </c>
    </row>
    <row r="57" spans="2:13" x14ac:dyDescent="0.25">
      <c r="B57" s="31"/>
      <c r="C57" s="31"/>
      <c r="D57" s="31"/>
      <c r="E57" s="31"/>
      <c r="F57" s="32"/>
      <c r="H57" s="11" t="s">
        <v>304</v>
      </c>
      <c r="I57" s="24" t="s">
        <v>304</v>
      </c>
      <c r="J57" s="14">
        <f>VLOOKUP(I57,'[1]SH01 Second Homes'!$C$2:$M$370,3,0)</f>
        <v>3319</v>
      </c>
      <c r="K57" s="14">
        <f>VLOOKUP(I57,'[1]SH01 Second Homes'!$C$2:$M$370,11,0)</f>
        <v>2573</v>
      </c>
      <c r="L57" s="14">
        <f t="shared" si="10"/>
        <v>-746</v>
      </c>
      <c r="M57" s="22">
        <f t="shared" si="11"/>
        <v>-0.2247664959325098</v>
      </c>
    </row>
    <row r="58" spans="2:13" x14ac:dyDescent="0.25">
      <c r="B58" s="11" t="s">
        <v>296</v>
      </c>
      <c r="C58" s="12">
        <v>2010</v>
      </c>
      <c r="D58" s="12">
        <v>2018</v>
      </c>
      <c r="E58" s="12" t="s">
        <v>67</v>
      </c>
      <c r="F58" s="12" t="s">
        <v>68</v>
      </c>
      <c r="H58" s="11" t="s">
        <v>304</v>
      </c>
      <c r="I58" s="24" t="s">
        <v>351</v>
      </c>
      <c r="J58" s="14">
        <f>VLOOKUP(I58,'[1]SH01 Second Homes'!$C$2:$M$370,3,0)</f>
        <v>387</v>
      </c>
      <c r="K58" s="14">
        <f>VLOOKUP(I58,'[1]SH01 Second Homes'!$C$2:$M$370,11,0)</f>
        <v>300</v>
      </c>
      <c r="L58" s="14">
        <f t="shared" si="10"/>
        <v>-87</v>
      </c>
      <c r="M58" s="22">
        <f t="shared" si="11"/>
        <v>-0.22480620155038761</v>
      </c>
    </row>
    <row r="59" spans="2:13" x14ac:dyDescent="0.25">
      <c r="B59" s="24" t="s">
        <v>297</v>
      </c>
      <c r="C59" s="14">
        <f>VLOOKUP(B59,'[1]SH01 Second Homes'!$C$2:$M$370,3,0)</f>
        <v>307</v>
      </c>
      <c r="D59" s="14">
        <f>VLOOKUP(B59,'[1]SH01 Second Homes'!$C$2:$M$370,11,0)</f>
        <v>455</v>
      </c>
      <c r="E59" s="14">
        <f>D59-C59</f>
        <v>148</v>
      </c>
      <c r="F59" s="22">
        <f>(D59-C59)/C59</f>
        <v>0.48208469055374592</v>
      </c>
      <c r="H59" s="11" t="s">
        <v>302</v>
      </c>
      <c r="I59" s="24" t="s">
        <v>334</v>
      </c>
      <c r="J59" s="14">
        <f>VLOOKUP(I59,'[1]SH01 Second Homes'!$C$2:$M$370,3,0)</f>
        <v>123</v>
      </c>
      <c r="K59" s="14">
        <f>VLOOKUP(I59,'[1]SH01 Second Homes'!$C$2:$M$370,11,0)</f>
        <v>92</v>
      </c>
      <c r="L59" s="14">
        <f t="shared" si="10"/>
        <v>-31</v>
      </c>
      <c r="M59" s="22">
        <f t="shared" si="11"/>
        <v>-0.25203252032520324</v>
      </c>
    </row>
    <row r="60" spans="2:13" x14ac:dyDescent="0.25">
      <c r="B60" s="24" t="s">
        <v>352</v>
      </c>
      <c r="C60" s="14">
        <f>VLOOKUP(B60,'[1]SH01 Second Homes'!$C$2:$M$370,3,0)</f>
        <v>1328</v>
      </c>
      <c r="D60" s="14">
        <f>VLOOKUP(B60,'[1]SH01 Second Homes'!$C$2:$M$370,11,0)</f>
        <v>800</v>
      </c>
      <c r="E60" s="14">
        <f t="shared" ref="E60:E63" si="16">D60-C60</f>
        <v>-528</v>
      </c>
      <c r="F60" s="22">
        <f t="shared" ref="F60:F63" si="17">(D60-C60)/C60</f>
        <v>-0.39759036144578314</v>
      </c>
      <c r="H60" s="11" t="s">
        <v>299</v>
      </c>
      <c r="I60" s="24" t="s">
        <v>299</v>
      </c>
      <c r="J60" s="14">
        <f>VLOOKUP(I60,'[1]SH01 Second Homes'!$C$2:$M$370,3,0)</f>
        <v>1097</v>
      </c>
      <c r="K60" s="14">
        <f>VLOOKUP(I60,'[1]SH01 Second Homes'!$C$2:$M$370,11,0)</f>
        <v>815</v>
      </c>
      <c r="L60" s="14">
        <f t="shared" si="10"/>
        <v>-282</v>
      </c>
      <c r="M60" s="22">
        <f t="shared" si="11"/>
        <v>-0.25706472196900637</v>
      </c>
    </row>
    <row r="61" spans="2:13" x14ac:dyDescent="0.25">
      <c r="B61" s="24" t="s">
        <v>353</v>
      </c>
      <c r="C61" s="14">
        <f>VLOOKUP(B61,'[1]SH01 Second Homes'!$C$2:$M$370,3,0)</f>
        <v>398</v>
      </c>
      <c r="D61" s="14">
        <f>VLOOKUP(B61,'[1]SH01 Second Homes'!$C$2:$M$370,11,0)</f>
        <v>290</v>
      </c>
      <c r="E61" s="14">
        <f t="shared" si="16"/>
        <v>-108</v>
      </c>
      <c r="F61" s="22">
        <f t="shared" si="17"/>
        <v>-0.271356783919598</v>
      </c>
      <c r="H61" s="11" t="s">
        <v>299</v>
      </c>
      <c r="I61" s="24" t="s">
        <v>312</v>
      </c>
      <c r="J61" s="14">
        <f>VLOOKUP(I61,'[1]SH01 Second Homes'!$C$2:$M$370,3,0)</f>
        <v>290</v>
      </c>
      <c r="K61" s="14">
        <f>VLOOKUP(I61,'[1]SH01 Second Homes'!$C$2:$M$370,11,0)</f>
        <v>214</v>
      </c>
      <c r="L61" s="14">
        <f t="shared" si="10"/>
        <v>-76</v>
      </c>
      <c r="M61" s="22">
        <f t="shared" si="11"/>
        <v>-0.2620689655172414</v>
      </c>
    </row>
    <row r="62" spans="2:13" x14ac:dyDescent="0.25">
      <c r="B62" s="24" t="s">
        <v>354</v>
      </c>
      <c r="C62" s="14">
        <f>VLOOKUP(B62,'[1]SH01 Second Homes'!$C$2:$M$370,3,0)</f>
        <v>338</v>
      </c>
      <c r="D62" s="14">
        <f>VLOOKUP(B62,'[1]SH01 Second Homes'!$C$2:$M$370,11,0)</f>
        <v>197</v>
      </c>
      <c r="E62" s="14">
        <f t="shared" si="16"/>
        <v>-141</v>
      </c>
      <c r="F62" s="22">
        <f t="shared" si="17"/>
        <v>-0.41715976331360949</v>
      </c>
      <c r="H62" s="11" t="s">
        <v>296</v>
      </c>
      <c r="I62" s="24" t="s">
        <v>353</v>
      </c>
      <c r="J62" s="14">
        <f>VLOOKUP(I62,'[1]SH01 Second Homes'!$C$2:$M$370,3,0)</f>
        <v>398</v>
      </c>
      <c r="K62" s="14">
        <f>VLOOKUP(I62,'[1]SH01 Second Homes'!$C$2:$M$370,11,0)</f>
        <v>290</v>
      </c>
      <c r="L62" s="14">
        <f t="shared" si="10"/>
        <v>-108</v>
      </c>
      <c r="M62" s="22">
        <f t="shared" si="11"/>
        <v>-0.271356783919598</v>
      </c>
    </row>
    <row r="63" spans="2:13" x14ac:dyDescent="0.25">
      <c r="B63" s="24" t="s">
        <v>303</v>
      </c>
      <c r="C63" s="14">
        <f>VLOOKUP(B63,'[1]SH01 Second Homes'!$C$2:$M$370,3,0)</f>
        <v>747</v>
      </c>
      <c r="D63" s="14">
        <f>VLOOKUP(B63,'[1]SH01 Second Homes'!$C$2:$M$370,11,0)</f>
        <v>977</v>
      </c>
      <c r="E63" s="14">
        <f t="shared" si="16"/>
        <v>230</v>
      </c>
      <c r="F63" s="22">
        <f t="shared" si="17"/>
        <v>0.30789825970548862</v>
      </c>
      <c r="H63" s="11" t="s">
        <v>304</v>
      </c>
      <c r="I63" s="24" t="s">
        <v>355</v>
      </c>
      <c r="J63" s="14">
        <f>VLOOKUP(I63,'[1]SH01 Second Homes'!$C$2:$M$370,3,0)</f>
        <v>353</v>
      </c>
      <c r="K63" s="14">
        <f>VLOOKUP(I63,'[1]SH01 Second Homes'!$C$2:$M$370,11,0)</f>
        <v>240</v>
      </c>
      <c r="L63" s="14">
        <f t="shared" si="10"/>
        <v>-113</v>
      </c>
      <c r="M63" s="22">
        <f t="shared" si="11"/>
        <v>-0.32011331444759206</v>
      </c>
    </row>
    <row r="64" spans="2:13" x14ac:dyDescent="0.25">
      <c r="B64" s="31"/>
      <c r="C64" s="31"/>
      <c r="D64" s="31"/>
      <c r="E64" s="31"/>
      <c r="F64" s="31"/>
      <c r="H64" s="11" t="s">
        <v>294</v>
      </c>
      <c r="I64" s="24" t="s">
        <v>346</v>
      </c>
      <c r="J64" s="14">
        <f>VLOOKUP(I64,'[1]SH01 Second Homes'!$C$2:$M$370,3,0)</f>
        <v>99</v>
      </c>
      <c r="K64" s="14">
        <f>VLOOKUP(I64,'[1]SH01 Second Homes'!$C$2:$M$370,11,0)</f>
        <v>66</v>
      </c>
      <c r="L64" s="14">
        <f t="shared" si="10"/>
        <v>-33</v>
      </c>
      <c r="M64" s="22">
        <f t="shared" si="11"/>
        <v>-0.33333333333333331</v>
      </c>
    </row>
    <row r="65" spans="2:13" x14ac:dyDescent="0.25">
      <c r="B65" s="11" t="s">
        <v>304</v>
      </c>
      <c r="C65" s="12">
        <v>2010</v>
      </c>
      <c r="D65" s="12">
        <v>2018</v>
      </c>
      <c r="E65" s="12" t="s">
        <v>67</v>
      </c>
      <c r="F65" s="12" t="s">
        <v>68</v>
      </c>
      <c r="H65" s="11" t="s">
        <v>304</v>
      </c>
      <c r="I65" s="24" t="s">
        <v>356</v>
      </c>
      <c r="J65" s="14">
        <f>VLOOKUP(I65,'[1]SH01 Second Homes'!$C$2:$M$370,3,0)</f>
        <v>223</v>
      </c>
      <c r="K65" s="14">
        <f>VLOOKUP(I65,'[1]SH01 Second Homes'!$C$2:$M$370,11,0)</f>
        <v>144</v>
      </c>
      <c r="L65" s="14">
        <f t="shared" si="10"/>
        <v>-79</v>
      </c>
      <c r="M65" s="22">
        <f t="shared" si="11"/>
        <v>-0.35426008968609868</v>
      </c>
    </row>
    <row r="66" spans="2:13" x14ac:dyDescent="0.25">
      <c r="B66" s="24" t="s">
        <v>357</v>
      </c>
      <c r="C66" s="14">
        <f>VLOOKUP(B66,'[1]SH01 Second Homes'!$C$2:$M$370,3,0)</f>
        <v>578</v>
      </c>
      <c r="D66" s="14">
        <f>VLOOKUP(B66,'[1]SH01 Second Homes'!$C$2:$M$370,11,0)</f>
        <v>307</v>
      </c>
      <c r="E66" s="14">
        <f>D66-C66</f>
        <v>-271</v>
      </c>
      <c r="F66" s="22">
        <f>(D66-C66)/C66</f>
        <v>-0.4688581314878893</v>
      </c>
      <c r="H66" s="11" t="s">
        <v>300</v>
      </c>
      <c r="I66" s="24" t="s">
        <v>321</v>
      </c>
      <c r="J66" s="14">
        <f>VLOOKUP(I66,'[1]SH01 Second Homes'!$C$2:$M$370,3,0)</f>
        <v>476</v>
      </c>
      <c r="K66" s="14">
        <f>VLOOKUP(I66,'[1]SH01 Second Homes'!$C$2:$M$370,11,0)</f>
        <v>303</v>
      </c>
      <c r="L66" s="14">
        <f t="shared" si="10"/>
        <v>-173</v>
      </c>
      <c r="M66" s="22">
        <f t="shared" si="11"/>
        <v>-0.36344537815126049</v>
      </c>
    </row>
    <row r="67" spans="2:13" x14ac:dyDescent="0.25">
      <c r="B67" s="24" t="s">
        <v>34</v>
      </c>
      <c r="C67" s="14">
        <f>VLOOKUP(B67,'[1]SH01 Second Homes'!$C$2:$M$370,3,0)</f>
        <v>121</v>
      </c>
      <c r="D67" s="14">
        <f>VLOOKUP(B67,'[1]SH01 Second Homes'!$C$2:$M$370,11,0)</f>
        <v>11</v>
      </c>
      <c r="E67" s="14">
        <f t="shared" ref="E67:E70" si="18">D67-C67</f>
        <v>-110</v>
      </c>
      <c r="F67" s="22">
        <f t="shared" ref="F67:F70" si="19">(D67-C67)/C67</f>
        <v>-0.90909090909090906</v>
      </c>
      <c r="H67" s="11" t="s">
        <v>302</v>
      </c>
      <c r="I67" s="24" t="s">
        <v>336</v>
      </c>
      <c r="J67" s="14">
        <f>VLOOKUP(I67,'[1]SH01 Second Homes'!$C$2:$M$370,3,0)</f>
        <v>482</v>
      </c>
      <c r="K67" s="14">
        <f>VLOOKUP(I67,'[1]SH01 Second Homes'!$C$2:$M$370,11,0)</f>
        <v>300</v>
      </c>
      <c r="L67" s="14">
        <f t="shared" si="10"/>
        <v>-182</v>
      </c>
      <c r="M67" s="22">
        <f t="shared" si="11"/>
        <v>-0.37759336099585061</v>
      </c>
    </row>
    <row r="68" spans="2:13" x14ac:dyDescent="0.25">
      <c r="B68" s="24" t="s">
        <v>305</v>
      </c>
      <c r="C68" s="14">
        <f>VLOOKUP(B68,'[1]SH01 Second Homes'!$C$2:$M$370,3,0)</f>
        <v>288</v>
      </c>
      <c r="D68" s="14">
        <f>VLOOKUP(B68,'[1]SH01 Second Homes'!$C$2:$M$370,11,0)</f>
        <v>368</v>
      </c>
      <c r="E68" s="14">
        <f t="shared" si="18"/>
        <v>80</v>
      </c>
      <c r="F68" s="22">
        <f t="shared" si="19"/>
        <v>0.27777777777777779</v>
      </c>
      <c r="H68" s="11" t="s">
        <v>294</v>
      </c>
      <c r="I68" s="24" t="s">
        <v>350</v>
      </c>
      <c r="J68" s="14">
        <f>VLOOKUP(I68,'[1]SH01 Second Homes'!$C$2:$M$370,3,0)</f>
        <v>440</v>
      </c>
      <c r="K68" s="14">
        <f>VLOOKUP(I68,'[1]SH01 Second Homes'!$C$2:$M$370,11,0)</f>
        <v>273</v>
      </c>
      <c r="L68" s="14">
        <f t="shared" si="10"/>
        <v>-167</v>
      </c>
      <c r="M68" s="22">
        <f t="shared" si="11"/>
        <v>-0.37954545454545452</v>
      </c>
    </row>
    <row r="69" spans="2:13" x14ac:dyDescent="0.25">
      <c r="B69" s="24" t="s">
        <v>355</v>
      </c>
      <c r="C69" s="14">
        <f>VLOOKUP(B69,'[1]SH01 Second Homes'!$C$2:$M$370,3,0)</f>
        <v>353</v>
      </c>
      <c r="D69" s="14">
        <f>VLOOKUP(B69,'[1]SH01 Second Homes'!$C$2:$M$370,11,0)</f>
        <v>240</v>
      </c>
      <c r="E69" s="14">
        <f t="shared" si="18"/>
        <v>-113</v>
      </c>
      <c r="F69" s="22">
        <f t="shared" si="19"/>
        <v>-0.32011331444759206</v>
      </c>
      <c r="H69" s="11" t="s">
        <v>302</v>
      </c>
      <c r="I69" s="24" t="s">
        <v>339</v>
      </c>
      <c r="J69" s="14">
        <f>VLOOKUP(I69,'[1]SH01 Second Homes'!$C$2:$M$370,3,0)</f>
        <v>285</v>
      </c>
      <c r="K69" s="14">
        <f>VLOOKUP(I69,'[1]SH01 Second Homes'!$C$2:$M$370,11,0)</f>
        <v>175</v>
      </c>
      <c r="L69" s="14">
        <f t="shared" si="10"/>
        <v>-110</v>
      </c>
      <c r="M69" s="22">
        <f t="shared" si="11"/>
        <v>-0.38596491228070173</v>
      </c>
    </row>
    <row r="70" spans="2:13" x14ac:dyDescent="0.25">
      <c r="B70" s="24" t="s">
        <v>351</v>
      </c>
      <c r="C70" s="14">
        <f>VLOOKUP(B70,'[1]SH01 Second Homes'!$C$2:$M$370,3,0)</f>
        <v>387</v>
      </c>
      <c r="D70" s="14">
        <f>VLOOKUP(B70,'[1]SH01 Second Homes'!$C$2:$M$370,11,0)</f>
        <v>300</v>
      </c>
      <c r="E70" s="14">
        <f t="shared" si="18"/>
        <v>-87</v>
      </c>
      <c r="F70" s="22">
        <f t="shared" si="19"/>
        <v>-0.22480620155038761</v>
      </c>
      <c r="H70" s="11" t="s">
        <v>296</v>
      </c>
      <c r="I70" s="24" t="s">
        <v>352</v>
      </c>
      <c r="J70" s="14">
        <f>VLOOKUP(I70,'[1]SH01 Second Homes'!$C$2:$M$370,3,0)</f>
        <v>1328</v>
      </c>
      <c r="K70" s="14">
        <f>VLOOKUP(I70,'[1]SH01 Second Homes'!$C$2:$M$370,11,0)</f>
        <v>800</v>
      </c>
      <c r="L70" s="14">
        <f t="shared" ref="L70:L79" si="20">K70-J70</f>
        <v>-528</v>
      </c>
      <c r="M70" s="22">
        <f t="shared" ref="M70:M79" si="21">(K70-J70)/J70</f>
        <v>-0.39759036144578314</v>
      </c>
    </row>
    <row r="71" spans="2:13" x14ac:dyDescent="0.25">
      <c r="B71" s="24" t="s">
        <v>356</v>
      </c>
      <c r="C71" s="14">
        <f>VLOOKUP(B71,'[1]SH01 Second Homes'!$C$2:$M$370,3,0)</f>
        <v>223</v>
      </c>
      <c r="D71" s="14">
        <f>VLOOKUP(B71,'[1]SH01 Second Homes'!$C$2:$M$370,11,0)</f>
        <v>144</v>
      </c>
      <c r="E71" s="14">
        <f t="shared" ref="E71:E76" si="22">D71-C71</f>
        <v>-79</v>
      </c>
      <c r="F71" s="22">
        <f t="shared" ref="F71:F76" si="23">(D71-C71)/C71</f>
        <v>-0.35426008968609868</v>
      </c>
      <c r="H71" s="11" t="s">
        <v>296</v>
      </c>
      <c r="I71" s="24" t="s">
        <v>354</v>
      </c>
      <c r="J71" s="14">
        <f>VLOOKUP(I71,'[1]SH01 Second Homes'!$C$2:$M$370,3,0)</f>
        <v>338</v>
      </c>
      <c r="K71" s="14">
        <f>VLOOKUP(I71,'[1]SH01 Second Homes'!$C$2:$M$370,11,0)</f>
        <v>197</v>
      </c>
      <c r="L71" s="14">
        <f t="shared" si="20"/>
        <v>-141</v>
      </c>
      <c r="M71" s="22">
        <f t="shared" si="21"/>
        <v>-0.41715976331360949</v>
      </c>
    </row>
    <row r="72" spans="2:13" x14ac:dyDescent="0.25">
      <c r="B72" s="24" t="s">
        <v>358</v>
      </c>
      <c r="C72" s="14">
        <f>VLOOKUP(B72,'[1]SH01 Second Homes'!$C$2:$M$370,3,0)</f>
        <v>245</v>
      </c>
      <c r="D72" s="14">
        <f>VLOOKUP(B72,'[1]SH01 Second Homes'!$C$2:$M$370,11,0)</f>
        <v>121</v>
      </c>
      <c r="E72" s="14">
        <f t="shared" si="22"/>
        <v>-124</v>
      </c>
      <c r="F72" s="22">
        <f t="shared" si="23"/>
        <v>-0.5061224489795918</v>
      </c>
      <c r="H72" s="11" t="s">
        <v>151</v>
      </c>
      <c r="I72" s="24" t="s">
        <v>359</v>
      </c>
      <c r="J72" s="14">
        <f>VLOOKUP(I72,'[1]SH01 Second Homes'!$C$2:$M$370,3,0)</f>
        <v>607</v>
      </c>
      <c r="K72" s="14">
        <f>VLOOKUP(I72,'[1]SH01 Second Homes'!$C$2:$M$370,11,0)</f>
        <v>344</v>
      </c>
      <c r="L72" s="14">
        <f t="shared" si="20"/>
        <v>-263</v>
      </c>
      <c r="M72" s="22">
        <f t="shared" si="21"/>
        <v>-0.4332784184514003</v>
      </c>
    </row>
    <row r="73" spans="2:13" x14ac:dyDescent="0.25">
      <c r="B73" s="24" t="s">
        <v>340</v>
      </c>
      <c r="C73" s="14">
        <f>VLOOKUP(B73,'[1]SH01 Second Homes'!$C$2:$M$370,3,0)</f>
        <v>237</v>
      </c>
      <c r="D73" s="14">
        <f>VLOOKUP(B73,'[1]SH01 Second Homes'!$C$2:$M$370,11,0)</f>
        <v>221</v>
      </c>
      <c r="E73" s="14">
        <f t="shared" si="22"/>
        <v>-16</v>
      </c>
      <c r="F73" s="22">
        <f t="shared" si="23"/>
        <v>-6.7510548523206745E-2</v>
      </c>
      <c r="H73" s="11" t="s">
        <v>304</v>
      </c>
      <c r="I73" s="24" t="s">
        <v>357</v>
      </c>
      <c r="J73" s="14">
        <f>VLOOKUP(I73,'[1]SH01 Second Homes'!$C$2:$M$370,3,0)</f>
        <v>578</v>
      </c>
      <c r="K73" s="14">
        <f>VLOOKUP(I73,'[1]SH01 Second Homes'!$C$2:$M$370,11,0)</f>
        <v>307</v>
      </c>
      <c r="L73" s="14">
        <f t="shared" si="20"/>
        <v>-271</v>
      </c>
      <c r="M73" s="22">
        <f t="shared" si="21"/>
        <v>-0.4688581314878893</v>
      </c>
    </row>
    <row r="74" spans="2:13" x14ac:dyDescent="0.25">
      <c r="B74" s="24" t="s">
        <v>329</v>
      </c>
      <c r="C74" s="14">
        <f>VLOOKUP(B74,'[1]SH01 Second Homes'!$C$2:$M$370,3,0)</f>
        <v>248</v>
      </c>
      <c r="D74" s="14">
        <f>VLOOKUP(B74,'[1]SH01 Second Homes'!$C$2:$M$370,11,0)</f>
        <v>245</v>
      </c>
      <c r="E74" s="14">
        <f t="shared" si="22"/>
        <v>-3</v>
      </c>
      <c r="F74" s="22">
        <f t="shared" si="23"/>
        <v>-1.2096774193548387E-2</v>
      </c>
      <c r="H74" s="11" t="s">
        <v>151</v>
      </c>
      <c r="I74" s="24" t="s">
        <v>360</v>
      </c>
      <c r="J74" s="14">
        <f>VLOOKUP(I74,'[1]SH01 Second Homes'!$C$2:$M$370,3,0)</f>
        <v>553</v>
      </c>
      <c r="K74" s="14">
        <f>VLOOKUP(I74,'[1]SH01 Second Homes'!$C$2:$M$370,11,0)</f>
        <v>291</v>
      </c>
      <c r="L74" s="14">
        <f t="shared" si="20"/>
        <v>-262</v>
      </c>
      <c r="M74" s="22">
        <f t="shared" si="21"/>
        <v>-0.47377938517179025</v>
      </c>
    </row>
    <row r="75" spans="2:13" x14ac:dyDescent="0.25">
      <c r="B75" s="24" t="s">
        <v>327</v>
      </c>
      <c r="C75" s="14">
        <f>VLOOKUP(B75,'[1]SH01 Second Homes'!$C$2:$M$370,3,0)</f>
        <v>390</v>
      </c>
      <c r="D75" s="14">
        <f>VLOOKUP(B75,'[1]SH01 Second Homes'!$C$2:$M$370,11,0)</f>
        <v>394</v>
      </c>
      <c r="E75" s="14">
        <f t="shared" si="22"/>
        <v>4</v>
      </c>
      <c r="F75" s="22">
        <f t="shared" si="23"/>
        <v>1.0256410256410256E-2</v>
      </c>
      <c r="H75" s="11" t="s">
        <v>304</v>
      </c>
      <c r="I75" s="24" t="s">
        <v>358</v>
      </c>
      <c r="J75" s="14">
        <f>VLOOKUP(I75,'[1]SH01 Second Homes'!$C$2:$M$370,3,0)</f>
        <v>245</v>
      </c>
      <c r="K75" s="14">
        <f>VLOOKUP(I75,'[1]SH01 Second Homes'!$C$2:$M$370,11,0)</f>
        <v>121</v>
      </c>
      <c r="L75" s="14">
        <f t="shared" si="20"/>
        <v>-124</v>
      </c>
      <c r="M75" s="22">
        <f t="shared" si="21"/>
        <v>-0.5061224489795918</v>
      </c>
    </row>
    <row r="76" spans="2:13" x14ac:dyDescent="0.25">
      <c r="B76" s="24" t="s">
        <v>343</v>
      </c>
      <c r="C76" s="14">
        <f>VLOOKUP(B76,'[1]SH01 Second Homes'!$C$2:$M$370,3,0)</f>
        <v>249</v>
      </c>
      <c r="D76" s="14">
        <f>VLOOKUP(B76,'[1]SH01 Second Homes'!$C$2:$M$370,11,0)</f>
        <v>222</v>
      </c>
      <c r="E76" s="14">
        <f t="shared" si="22"/>
        <v>-27</v>
      </c>
      <c r="F76" s="22">
        <f t="shared" si="23"/>
        <v>-0.10843373493975904</v>
      </c>
      <c r="H76" s="11" t="s">
        <v>151</v>
      </c>
      <c r="I76" s="24" t="s">
        <v>361</v>
      </c>
      <c r="J76" s="14">
        <f>VLOOKUP(I76,'[1]SH01 Second Homes'!$C$2:$M$370,3,0)</f>
        <v>707</v>
      </c>
      <c r="K76" s="14">
        <f>VLOOKUP(I76,'[1]SH01 Second Homes'!$C$2:$M$370,11,0)</f>
        <v>344</v>
      </c>
      <c r="L76" s="14">
        <f t="shared" si="20"/>
        <v>-363</v>
      </c>
      <c r="M76" s="22">
        <f t="shared" si="21"/>
        <v>-0.5134370579915134</v>
      </c>
    </row>
    <row r="77" spans="2:13" x14ac:dyDescent="0.25">
      <c r="C77" s="6"/>
      <c r="D77" s="6"/>
      <c r="E77" s="6"/>
      <c r="F77" s="6"/>
      <c r="H77" s="11" t="s">
        <v>151</v>
      </c>
      <c r="I77" s="24" t="s">
        <v>362</v>
      </c>
      <c r="J77" s="14">
        <f>VLOOKUP(I77,'[1]SH01 Second Homes'!$C$2:$M$370,3,0)</f>
        <v>247</v>
      </c>
      <c r="K77" s="14">
        <f>VLOOKUP(I77,'[1]SH01 Second Homes'!$C$2:$M$370,11,0)</f>
        <v>97</v>
      </c>
      <c r="L77" s="14">
        <f t="shared" si="20"/>
        <v>-150</v>
      </c>
      <c r="M77" s="22">
        <f t="shared" si="21"/>
        <v>-0.60728744939271251</v>
      </c>
    </row>
    <row r="78" spans="2:13" x14ac:dyDescent="0.25">
      <c r="B78" s="11" t="s">
        <v>307</v>
      </c>
      <c r="C78" s="12">
        <v>2010</v>
      </c>
      <c r="D78" s="12">
        <v>2018</v>
      </c>
      <c r="E78" s="12" t="s">
        <v>67</v>
      </c>
      <c r="F78" s="12" t="s">
        <v>68</v>
      </c>
      <c r="H78" s="11" t="s">
        <v>299</v>
      </c>
      <c r="I78" s="24" t="s">
        <v>63</v>
      </c>
      <c r="J78" s="14">
        <f>VLOOKUP(I78,'[1]SH01 Second Homes'!$C$2:$M$370,3,0)</f>
        <v>373</v>
      </c>
      <c r="K78" s="14">
        <f>VLOOKUP(I78,'[1]SH01 Second Homes'!$C$2:$M$370,11,0)</f>
        <v>111</v>
      </c>
      <c r="L78" s="14">
        <f t="shared" si="20"/>
        <v>-262</v>
      </c>
      <c r="M78" s="22">
        <f t="shared" si="21"/>
        <v>-0.7024128686327078</v>
      </c>
    </row>
    <row r="79" spans="2:13" x14ac:dyDescent="0.25">
      <c r="B79" s="24" t="s">
        <v>344</v>
      </c>
      <c r="C79" s="14">
        <f>VLOOKUP(B79,'[1]SH01 Second Homes'!$C$2:$M$370,3,0)</f>
        <v>181</v>
      </c>
      <c r="D79" s="14">
        <f>VLOOKUP(B79,'[1]SH01 Second Homes'!$C$2:$M$370,11,0)</f>
        <v>157</v>
      </c>
      <c r="E79" s="14">
        <f>D79-C79</f>
        <v>-24</v>
      </c>
      <c r="F79" s="22">
        <f>(D79-C79)/C79</f>
        <v>-0.13259668508287292</v>
      </c>
      <c r="H79" s="11" t="s">
        <v>304</v>
      </c>
      <c r="I79" s="24" t="s">
        <v>34</v>
      </c>
      <c r="J79" s="14">
        <f>VLOOKUP(I79,'[1]SH01 Second Homes'!$C$2:$M$370,3,0)</f>
        <v>121</v>
      </c>
      <c r="K79" s="14">
        <f>VLOOKUP(I79,'[1]SH01 Second Homes'!$C$2:$M$370,11,0)</f>
        <v>11</v>
      </c>
      <c r="L79" s="14">
        <f t="shared" si="20"/>
        <v>-110</v>
      </c>
      <c r="M79" s="22">
        <f t="shared" si="21"/>
        <v>-0.90909090909090906</v>
      </c>
    </row>
    <row r="80" spans="2:13" x14ac:dyDescent="0.25">
      <c r="B80" s="24" t="s">
        <v>324</v>
      </c>
      <c r="C80" s="14">
        <f>VLOOKUP(B80,'[1]SH01 Second Homes'!$C$2:$M$370,3,0)</f>
        <v>1567</v>
      </c>
      <c r="D80" s="14">
        <f>VLOOKUP(B80,'[1]SH01 Second Homes'!$C$2:$M$370,11,0)</f>
        <v>1630</v>
      </c>
      <c r="E80" s="14">
        <f t="shared" ref="E80:E85" si="24">D80-C80</f>
        <v>63</v>
      </c>
      <c r="F80" s="22">
        <f t="shared" ref="F80:F85" si="25">(D80-C80)/C80</f>
        <v>4.0204211869814932E-2</v>
      </c>
    </row>
    <row r="81" spans="2:6" x14ac:dyDescent="0.25">
      <c r="B81" s="24" t="s">
        <v>316</v>
      </c>
      <c r="C81" s="14">
        <f>VLOOKUP(B81,'[1]SH01 Second Homes'!$C$2:$M$370,3,0)</f>
        <v>2794</v>
      </c>
      <c r="D81" s="14">
        <f>VLOOKUP(B81,'[1]SH01 Second Homes'!$C$2:$M$370,11,0)</f>
        <v>3214</v>
      </c>
      <c r="E81" s="14">
        <f t="shared" si="24"/>
        <v>420</v>
      </c>
      <c r="F81" s="22">
        <f t="shared" si="25"/>
        <v>0.15032211882605584</v>
      </c>
    </row>
    <row r="82" spans="2:6" x14ac:dyDescent="0.25">
      <c r="B82" s="24" t="s">
        <v>319</v>
      </c>
      <c r="C82" s="14">
        <f>VLOOKUP(B82,'[1]SH01 Second Homes'!$C$2:$M$370,3,0)</f>
        <v>334</v>
      </c>
      <c r="D82" s="14">
        <f>VLOOKUP(B82,'[1]SH01 Second Homes'!$C$2:$M$370,11,0)</f>
        <v>353</v>
      </c>
      <c r="E82" s="14">
        <f t="shared" si="24"/>
        <v>19</v>
      </c>
      <c r="F82" s="22">
        <f t="shared" si="25"/>
        <v>5.6886227544910177E-2</v>
      </c>
    </row>
    <row r="83" spans="2:6" x14ac:dyDescent="0.25">
      <c r="B83" s="24" t="s">
        <v>347</v>
      </c>
      <c r="C83" s="14">
        <f>VLOOKUP(B83,'[1]SH01 Second Homes'!$C$2:$M$370,3,0)</f>
        <v>420</v>
      </c>
      <c r="D83" s="14">
        <f>VLOOKUP(B83,'[1]SH01 Second Homes'!$C$2:$M$370,11,0)</f>
        <v>354</v>
      </c>
      <c r="E83" s="14">
        <f t="shared" si="24"/>
        <v>-66</v>
      </c>
      <c r="F83" s="22">
        <f t="shared" si="25"/>
        <v>-0.15714285714285714</v>
      </c>
    </row>
    <row r="84" spans="2:6" x14ac:dyDescent="0.25">
      <c r="B84" s="24" t="s">
        <v>349</v>
      </c>
      <c r="C84" s="14">
        <f>VLOOKUP(B84,'[1]SH01 Second Homes'!$C$2:$M$370,3,0)</f>
        <v>325</v>
      </c>
      <c r="D84" s="14">
        <f>VLOOKUP(B84,'[1]SH01 Second Homes'!$C$2:$M$370,11,0)</f>
        <v>259</v>
      </c>
      <c r="E84" s="14">
        <f t="shared" si="24"/>
        <v>-66</v>
      </c>
      <c r="F84" s="22">
        <f t="shared" si="25"/>
        <v>-0.20307692307692307</v>
      </c>
    </row>
    <row r="85" spans="2:6" x14ac:dyDescent="0.25">
      <c r="B85" s="24" t="s">
        <v>331</v>
      </c>
      <c r="C85" s="14">
        <f>VLOOKUP(B85,'[1]SH01 Second Homes'!$C$2:$M$370,3,0)</f>
        <v>505</v>
      </c>
      <c r="D85" s="14">
        <f>VLOOKUP(B85,'[1]SH01 Second Homes'!$C$2:$M$370,11,0)</f>
        <v>496</v>
      </c>
      <c r="E85" s="14">
        <f t="shared" si="24"/>
        <v>-9</v>
      </c>
      <c r="F85" s="22">
        <f t="shared" si="25"/>
        <v>-1.782178217821782E-2</v>
      </c>
    </row>
    <row r="86" spans="2:6" x14ac:dyDescent="0.25">
      <c r="C86" s="6"/>
      <c r="D86" s="6"/>
      <c r="E86" s="6"/>
      <c r="F86" s="6"/>
    </row>
    <row r="87" spans="2:6" x14ac:dyDescent="0.25">
      <c r="B87" s="11" t="s">
        <v>151</v>
      </c>
      <c r="C87" s="12">
        <v>2010</v>
      </c>
      <c r="D87" s="12">
        <v>2018</v>
      </c>
      <c r="E87" s="12" t="s">
        <v>67</v>
      </c>
      <c r="F87" s="12" t="s">
        <v>68</v>
      </c>
    </row>
    <row r="88" spans="2:6" x14ac:dyDescent="0.25">
      <c r="B88" s="24" t="s">
        <v>152</v>
      </c>
      <c r="C88" s="14">
        <f>VLOOKUP(B88,'[1]SH01 Second Homes'!$C$2:$M$370,3,0)</f>
        <v>57</v>
      </c>
      <c r="D88" s="14">
        <f>VLOOKUP(B88,'[1]SH01 Second Homes'!$C$2:$M$370,11,0)</f>
        <v>169</v>
      </c>
      <c r="E88" s="14">
        <f>D88-C88</f>
        <v>112</v>
      </c>
      <c r="F88" s="22">
        <f>(D88-C88)/C88</f>
        <v>1.9649122807017543</v>
      </c>
    </row>
    <row r="89" spans="2:6" x14ac:dyDescent="0.25">
      <c r="B89" s="24" t="s">
        <v>180</v>
      </c>
      <c r="C89" s="14">
        <f>VLOOKUP(B89,'[1]SH01 Second Homes'!$C$2:$M$370,3,0)</f>
        <v>795</v>
      </c>
      <c r="D89" s="14">
        <f>VLOOKUP(B89,'[1]SH01 Second Homes'!$C$2:$M$370,11,0)</f>
        <v>572</v>
      </c>
      <c r="E89" s="14">
        <f t="shared" ref="E89:E93" si="26">D89-C89</f>
        <v>-223</v>
      </c>
      <c r="F89" s="22">
        <f t="shared" ref="F89:F93" si="27">(D89-C89)/C89</f>
        <v>-0.28050314465408804</v>
      </c>
    </row>
    <row r="90" spans="2:6" x14ac:dyDescent="0.25">
      <c r="B90" s="24" t="s">
        <v>155</v>
      </c>
      <c r="C90" s="14">
        <f>VLOOKUP(B90,'[1]SH01 Second Homes'!$C$2:$M$370,3,0)</f>
        <v>802</v>
      </c>
      <c r="D90" s="14">
        <f>VLOOKUP(B90,'[1]SH01 Second Homes'!$C$2:$M$370,11,0)</f>
        <v>1488</v>
      </c>
      <c r="E90" s="14">
        <f t="shared" si="26"/>
        <v>686</v>
      </c>
      <c r="F90" s="22">
        <f t="shared" si="27"/>
        <v>0.85536159600997508</v>
      </c>
    </row>
    <row r="91" spans="2:6" x14ac:dyDescent="0.25">
      <c r="B91" s="24" t="s">
        <v>177</v>
      </c>
      <c r="C91" s="14">
        <f>VLOOKUP(B91,'[1]SH01 Second Homes'!$C$2:$M$370,3,0)</f>
        <v>979</v>
      </c>
      <c r="D91" s="14">
        <f>VLOOKUP(B91,'[1]SH01 Second Homes'!$C$2:$M$370,11,0)</f>
        <v>904</v>
      </c>
      <c r="E91" s="14">
        <f t="shared" si="26"/>
        <v>-75</v>
      </c>
      <c r="F91" s="22">
        <f t="shared" si="27"/>
        <v>-7.6608784473953015E-2</v>
      </c>
    </row>
    <row r="92" spans="2:6" x14ac:dyDescent="0.25">
      <c r="B92" s="24" t="s">
        <v>43</v>
      </c>
      <c r="C92" s="14">
        <f>VLOOKUP(B92,'[1]SH01 Second Homes'!$C$2:$M$370,3,0)</f>
        <v>32</v>
      </c>
      <c r="D92" s="14">
        <f>VLOOKUP(B92,'[1]SH01 Second Homes'!$C$2:$M$370,11,0)</f>
        <v>89</v>
      </c>
      <c r="E92" s="14">
        <f t="shared" si="26"/>
        <v>57</v>
      </c>
      <c r="F92" s="22">
        <f t="shared" si="27"/>
        <v>1.78125</v>
      </c>
    </row>
    <row r="93" spans="2:6" x14ac:dyDescent="0.25">
      <c r="B93" s="24" t="s">
        <v>178</v>
      </c>
      <c r="C93" s="14">
        <f>VLOOKUP(B93,'[1]SH01 Second Homes'!$C$2:$M$370,3,0)</f>
        <v>569</v>
      </c>
      <c r="D93" s="14">
        <f>VLOOKUP(B93,'[1]SH01 Second Homes'!$C$2:$M$370,11,0)</f>
        <v>502</v>
      </c>
      <c r="E93" s="14">
        <f t="shared" si="26"/>
        <v>-67</v>
      </c>
      <c r="F93" s="22">
        <f t="shared" si="27"/>
        <v>-0.11775043936731107</v>
      </c>
    </row>
  </sheetData>
  <autoFilter ref="H5:M79">
    <sortState ref="H6:M79">
      <sortCondition descending="1" ref="M5:M79"/>
    </sortState>
  </autoFilter>
  <conditionalFormatting sqref="F88:F93">
    <cfRule type="colorScale" priority="11">
      <colorScale>
        <cfvo type="min"/>
        <cfvo type="percentile" val="50"/>
        <cfvo type="max"/>
        <color rgb="FFF8696B"/>
        <color rgb="FFFFEB84"/>
        <color rgb="FF63BE7B"/>
      </colorScale>
    </cfRule>
  </conditionalFormatting>
  <conditionalFormatting sqref="M6:M79">
    <cfRule type="colorScale" priority="10">
      <colorScale>
        <cfvo type="min"/>
        <cfvo type="percentile" val="50"/>
        <cfvo type="max"/>
        <color rgb="FFF8696B"/>
        <color rgb="FFFFEB84"/>
        <color rgb="FF63BE7B"/>
      </colorScale>
    </cfRule>
  </conditionalFormatting>
  <conditionalFormatting sqref="F45:F56">
    <cfRule type="colorScale" priority="49">
      <colorScale>
        <cfvo type="min"/>
        <cfvo type="percentile" val="50"/>
        <cfvo type="max"/>
        <color rgb="FFF8696B"/>
        <color rgb="FFFFEB84"/>
        <color rgb="FF63BE7B"/>
      </colorScale>
    </cfRule>
  </conditionalFormatting>
  <conditionalFormatting sqref="F59:F63">
    <cfRule type="colorScale" priority="6">
      <colorScale>
        <cfvo type="min"/>
        <cfvo type="percentile" val="50"/>
        <cfvo type="max"/>
        <color rgb="FFF8696B"/>
        <color rgb="FFFFEB84"/>
        <color rgb="FF63BE7B"/>
      </colorScale>
    </cfRule>
  </conditionalFormatting>
  <conditionalFormatting sqref="F66:F76">
    <cfRule type="colorScale" priority="5">
      <colorScale>
        <cfvo type="min"/>
        <cfvo type="percentile" val="50"/>
        <cfvo type="max"/>
        <color rgb="FFF8696B"/>
        <color rgb="FFFFEB84"/>
        <color rgb="FF63BE7B"/>
      </colorScale>
    </cfRule>
  </conditionalFormatting>
  <conditionalFormatting sqref="F79:F85">
    <cfRule type="colorScale" priority="4">
      <colorScale>
        <cfvo type="min"/>
        <cfvo type="percentile" val="50"/>
        <cfvo type="max"/>
        <color rgb="FFF8696B"/>
        <color rgb="FFFFEB84"/>
        <color rgb="FF63BE7B"/>
      </colorScale>
    </cfRule>
  </conditionalFormatting>
  <conditionalFormatting sqref="F32:F42">
    <cfRule type="colorScale" priority="50">
      <colorScale>
        <cfvo type="min"/>
        <cfvo type="percentile" val="50"/>
        <cfvo type="max"/>
        <color rgb="FFF8696B"/>
        <color rgb="FFFFEB84"/>
        <color rgb="FF63BE7B"/>
      </colorScale>
    </cfRule>
  </conditionalFormatting>
  <conditionalFormatting sqref="F25:F29">
    <cfRule type="colorScale" priority="51">
      <colorScale>
        <cfvo type="min"/>
        <cfvo type="percentile" val="50"/>
        <cfvo type="max"/>
        <color rgb="FFF8696B"/>
        <color rgb="FFFFEB84"/>
        <color rgb="FF63BE7B"/>
      </colorScale>
    </cfRule>
  </conditionalFormatting>
  <conditionalFormatting sqref="F19:F22">
    <cfRule type="colorScale" priority="52">
      <colorScale>
        <cfvo type="min"/>
        <cfvo type="percentile" val="50"/>
        <cfvo type="max"/>
        <color rgb="FFF8696B"/>
        <color rgb="FFFFEB84"/>
        <color rgb="FF63BE7B"/>
      </colorScale>
    </cfRule>
  </conditionalFormatting>
  <conditionalFormatting sqref="F9:F15">
    <cfRule type="colorScale" priority="3">
      <colorScale>
        <cfvo type="min"/>
        <cfvo type="percentile" val="50"/>
        <cfvo type="max"/>
        <color rgb="FFF8696B"/>
        <color rgb="FFFFEB84"/>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1"/>
  <sheetViews>
    <sheetView topLeftCell="R1" workbookViewId="0">
      <selection activeCell="M6" sqref="M6"/>
    </sheetView>
  </sheetViews>
  <sheetFormatPr defaultRowHeight="15" x14ac:dyDescent="0.25"/>
  <cols>
    <col min="1" max="1" width="9.140625" style="6"/>
    <col min="2" max="2" width="14.7109375" style="6" customWidth="1"/>
    <col min="3" max="6" width="11.140625" style="6" customWidth="1"/>
    <col min="7" max="7" width="9.140625" style="6"/>
    <col min="8" max="8" width="17.42578125" style="6" customWidth="1"/>
    <col min="9" max="9" width="26.7109375" style="6" customWidth="1"/>
    <col min="10" max="16384" width="9.140625" style="6"/>
  </cols>
  <sheetData>
    <row r="3" spans="2:13" ht="23.25" x14ac:dyDescent="0.35">
      <c r="B3" s="19" t="s">
        <v>363</v>
      </c>
      <c r="C3" s="10"/>
      <c r="D3" s="10"/>
      <c r="E3" s="10"/>
      <c r="F3" s="10"/>
    </row>
    <row r="4" spans="2:13" x14ac:dyDescent="0.25">
      <c r="C4" s="10"/>
      <c r="D4" s="10"/>
      <c r="E4" s="10"/>
      <c r="F4" s="10"/>
    </row>
    <row r="5" spans="2:13" x14ac:dyDescent="0.25">
      <c r="B5" s="13"/>
      <c r="C5" s="20">
        <v>2010</v>
      </c>
      <c r="D5" s="20">
        <v>2018</v>
      </c>
      <c r="E5" s="20" t="s">
        <v>67</v>
      </c>
      <c r="F5" s="20" t="s">
        <v>68</v>
      </c>
      <c r="H5" s="12" t="s">
        <v>13</v>
      </c>
      <c r="I5" s="12" t="s">
        <v>14</v>
      </c>
      <c r="J5" s="12">
        <v>2010</v>
      </c>
      <c r="K5" s="12">
        <v>2018</v>
      </c>
      <c r="L5" s="12" t="s">
        <v>67</v>
      </c>
      <c r="M5" s="12" t="s">
        <v>68</v>
      </c>
    </row>
    <row r="6" spans="2:13" x14ac:dyDescent="0.25">
      <c r="B6" s="21" t="s">
        <v>8</v>
      </c>
      <c r="C6" s="14">
        <f>VLOOKUP(B6,'[1]SH01 Second Homes'!$C$2:$M$370,3,0)</f>
        <v>52394</v>
      </c>
      <c r="D6" s="14">
        <f>VLOOKUP(B6,'[1]SH01 Second Homes'!$C$2:$M$370,11,0)</f>
        <v>52314</v>
      </c>
      <c r="E6" s="14">
        <f>D6-C6</f>
        <v>-80</v>
      </c>
      <c r="F6" s="22">
        <f>(D6-C6)/C6</f>
        <v>-1.5268923922586556E-3</v>
      </c>
      <c r="H6" s="11" t="s">
        <v>364</v>
      </c>
      <c r="I6" s="24" t="s">
        <v>365</v>
      </c>
      <c r="J6" s="14">
        <f>VLOOKUP(I6,'[1]SH01 Second Homes'!$C$2:$M$370,3,0)</f>
        <v>442</v>
      </c>
      <c r="K6" s="14">
        <f>VLOOKUP(I6,'[1]SH01 Second Homes'!$C$2:$M$370,11,0)</f>
        <v>660</v>
      </c>
      <c r="L6" s="14">
        <f t="shared" ref="L6:L46" si="0">K6-J6</f>
        <v>218</v>
      </c>
      <c r="M6" s="22">
        <f t="shared" ref="M6:M46" si="1">(K6-J6)/J6</f>
        <v>0.49321266968325794</v>
      </c>
    </row>
    <row r="7" spans="2:13" x14ac:dyDescent="0.25">
      <c r="B7" s="13"/>
      <c r="C7" s="23"/>
      <c r="D7" s="23"/>
      <c r="E7" s="23"/>
      <c r="F7" s="23"/>
      <c r="H7" s="11" t="s">
        <v>366</v>
      </c>
      <c r="I7" s="24" t="s">
        <v>367</v>
      </c>
      <c r="J7" s="14">
        <f>VLOOKUP(I7,'[1]SH01 Second Homes'!$C$2:$M$370,3,0)</f>
        <v>409</v>
      </c>
      <c r="K7" s="14">
        <f>VLOOKUP(I7,'[1]SH01 Second Homes'!$C$2:$M$370,11,0)</f>
        <v>513</v>
      </c>
      <c r="L7" s="14">
        <f t="shared" si="0"/>
        <v>104</v>
      </c>
      <c r="M7" s="22">
        <f t="shared" si="1"/>
        <v>0.25427872860635697</v>
      </c>
    </row>
    <row r="8" spans="2:13" x14ac:dyDescent="0.25">
      <c r="B8" s="11" t="s">
        <v>13</v>
      </c>
      <c r="C8" s="12">
        <v>2010</v>
      </c>
      <c r="D8" s="12">
        <v>2018</v>
      </c>
      <c r="E8" s="12" t="s">
        <v>67</v>
      </c>
      <c r="F8" s="12" t="s">
        <v>68</v>
      </c>
      <c r="H8" s="11" t="s">
        <v>368</v>
      </c>
      <c r="I8" s="24" t="s">
        <v>369</v>
      </c>
      <c r="J8" s="14">
        <f>VLOOKUP(I8,'[1]SH01 Second Homes'!$C$2:$M$370,3,0)</f>
        <v>465</v>
      </c>
      <c r="K8" s="14">
        <f>VLOOKUP(I8,'[1]SH01 Second Homes'!$C$2:$M$370,11,0)</f>
        <v>581</v>
      </c>
      <c r="L8" s="14">
        <f t="shared" si="0"/>
        <v>116</v>
      </c>
      <c r="M8" s="22">
        <f t="shared" si="1"/>
        <v>0.24946236559139784</v>
      </c>
    </row>
    <row r="9" spans="2:13" x14ac:dyDescent="0.25">
      <c r="B9" s="14" t="s">
        <v>368</v>
      </c>
      <c r="C9" s="14">
        <f>VLOOKUP(B9,'[1]SH01 Second Homes'!$C$2:$M$370,3,0)</f>
        <v>11454</v>
      </c>
      <c r="D9" s="14">
        <f>VLOOKUP(B9,'[1]SH01 Second Homes'!$C$2:$M$370,11,0)</f>
        <v>11786</v>
      </c>
      <c r="E9" s="14">
        <f>D9-C9</f>
        <v>332</v>
      </c>
      <c r="F9" s="22">
        <f>(D9-C9)/C9</f>
        <v>2.8985507246376812E-2</v>
      </c>
      <c r="H9" s="11" t="s">
        <v>368</v>
      </c>
      <c r="I9" s="24" t="s">
        <v>370</v>
      </c>
      <c r="J9" s="14">
        <f>VLOOKUP(I9,'[1]SH01 Second Homes'!$C$2:$M$370,3,0)</f>
        <v>1144</v>
      </c>
      <c r="K9" s="14">
        <f>VLOOKUP(I9,'[1]SH01 Second Homes'!$C$2:$M$370,11,0)</f>
        <v>1385</v>
      </c>
      <c r="L9" s="14">
        <f t="shared" si="0"/>
        <v>241</v>
      </c>
      <c r="M9" s="22">
        <f t="shared" si="1"/>
        <v>0.21066433566433568</v>
      </c>
    </row>
    <row r="10" spans="2:13" x14ac:dyDescent="0.25">
      <c r="B10" s="14" t="s">
        <v>371</v>
      </c>
      <c r="C10" s="14">
        <f>VLOOKUP(B10,'[1]SH01 Second Homes'!$C$2:$M$370,3,0)</f>
        <v>6680</v>
      </c>
      <c r="D10" s="14">
        <f>VLOOKUP(B10,'[1]SH01 Second Homes'!$C$2:$M$370,11,0)</f>
        <v>6772</v>
      </c>
      <c r="E10" s="14">
        <f t="shared" ref="E10:E11" si="2">D10-C10</f>
        <v>92</v>
      </c>
      <c r="F10" s="22">
        <f t="shared" ref="F10:F11" si="3">(D10-C10)/C10</f>
        <v>1.3772455089820359E-2</v>
      </c>
      <c r="H10" s="11" t="s">
        <v>366</v>
      </c>
      <c r="I10" s="24" t="s">
        <v>372</v>
      </c>
      <c r="J10" s="14">
        <f>VLOOKUP(I10,'[1]SH01 Second Homes'!$C$2:$M$370,3,0)</f>
        <v>776</v>
      </c>
      <c r="K10" s="14">
        <f>VLOOKUP(I10,'[1]SH01 Second Homes'!$C$2:$M$370,11,0)</f>
        <v>910</v>
      </c>
      <c r="L10" s="14">
        <f t="shared" si="0"/>
        <v>134</v>
      </c>
      <c r="M10" s="22">
        <f t="shared" si="1"/>
        <v>0.17268041237113402</v>
      </c>
    </row>
    <row r="11" spans="2:13" x14ac:dyDescent="0.25">
      <c r="B11" s="14" t="s">
        <v>366</v>
      </c>
      <c r="C11" s="14">
        <f>VLOOKUP(B11,'[1]SH01 Second Homes'!$C$2:$M$370,3,0)</f>
        <v>3368</v>
      </c>
      <c r="D11" s="14">
        <f>VLOOKUP(B11,'[1]SH01 Second Homes'!$C$2:$M$370,11,0)</f>
        <v>3732</v>
      </c>
      <c r="E11" s="14">
        <f t="shared" si="2"/>
        <v>364</v>
      </c>
      <c r="F11" s="22">
        <f t="shared" si="3"/>
        <v>0.10807600950118765</v>
      </c>
      <c r="H11" s="11" t="s">
        <v>364</v>
      </c>
      <c r="I11" s="24" t="s">
        <v>373</v>
      </c>
      <c r="J11" s="14">
        <f>VLOOKUP(I11,'[1]SH01 Second Homes'!$C$2:$M$370,3,0)</f>
        <v>295</v>
      </c>
      <c r="K11" s="14">
        <f>VLOOKUP(I11,'[1]SH01 Second Homes'!$C$2:$M$370,11,0)</f>
        <v>334</v>
      </c>
      <c r="L11" s="14">
        <f t="shared" si="0"/>
        <v>39</v>
      </c>
      <c r="M11" s="22">
        <f t="shared" si="1"/>
        <v>0.13220338983050847</v>
      </c>
    </row>
    <row r="12" spans="2:13" x14ac:dyDescent="0.25">
      <c r="B12" s="14" t="s">
        <v>364</v>
      </c>
      <c r="C12" s="14">
        <f>VLOOKUP(B12,'[1]SH01 Second Homes'!$C$2:$M$370,3,0)</f>
        <v>2980</v>
      </c>
      <c r="D12" s="14">
        <f>VLOOKUP(B12,'[1]SH01 Second Homes'!$C$2:$M$370,11,0)</f>
        <v>3187</v>
      </c>
      <c r="E12" s="14">
        <f>D12-C12</f>
        <v>207</v>
      </c>
      <c r="F12" s="22">
        <f>(D12-C12)/C12</f>
        <v>6.9463087248322147E-2</v>
      </c>
      <c r="H12" s="11" t="s">
        <v>151</v>
      </c>
      <c r="I12" s="24" t="s">
        <v>374</v>
      </c>
      <c r="J12" s="14">
        <f>VLOOKUP(I12,'[1]SH01 Second Homes'!$C$2:$M$370,3,0)</f>
        <v>455</v>
      </c>
      <c r="K12" s="14">
        <f>VLOOKUP(I12,'[1]SH01 Second Homes'!$C$2:$M$370,11,0)</f>
        <v>510</v>
      </c>
      <c r="L12" s="14">
        <f t="shared" si="0"/>
        <v>55</v>
      </c>
      <c r="M12" s="22">
        <f t="shared" si="1"/>
        <v>0.12087912087912088</v>
      </c>
    </row>
    <row r="13" spans="2:13" x14ac:dyDescent="0.25">
      <c r="C13" s="10"/>
      <c r="D13" s="10"/>
      <c r="E13" s="10"/>
      <c r="F13" s="10"/>
      <c r="H13" s="11" t="s">
        <v>366</v>
      </c>
      <c r="I13" s="24" t="s">
        <v>375</v>
      </c>
      <c r="J13" s="14">
        <f>VLOOKUP(I13,'[1]SH01 Second Homes'!$C$2:$M$370,3,0)</f>
        <v>1505</v>
      </c>
      <c r="K13" s="14">
        <f>VLOOKUP(I13,'[1]SH01 Second Homes'!$C$2:$M$370,11,0)</f>
        <v>1676</v>
      </c>
      <c r="L13" s="14">
        <f t="shared" si="0"/>
        <v>171</v>
      </c>
      <c r="M13" s="22">
        <f t="shared" si="1"/>
        <v>0.11362126245847176</v>
      </c>
    </row>
    <row r="14" spans="2:13" ht="18.75" x14ac:dyDescent="0.3">
      <c r="B14" s="27" t="s">
        <v>81</v>
      </c>
      <c r="H14" s="11" t="s">
        <v>366</v>
      </c>
      <c r="I14" s="24" t="s">
        <v>366</v>
      </c>
      <c r="J14" s="14">
        <f>VLOOKUP(I14,'[1]SH01 Second Homes'!$C$2:$M$370,3,0)</f>
        <v>3368</v>
      </c>
      <c r="K14" s="14">
        <f>VLOOKUP(I14,'[1]SH01 Second Homes'!$C$2:$M$370,11,0)</f>
        <v>3732</v>
      </c>
      <c r="L14" s="14">
        <f t="shared" si="0"/>
        <v>364</v>
      </c>
      <c r="M14" s="22">
        <f t="shared" si="1"/>
        <v>0.10807600950118765</v>
      </c>
    </row>
    <row r="15" spans="2:13" x14ac:dyDescent="0.25">
      <c r="B15" s="11" t="s">
        <v>368</v>
      </c>
      <c r="C15" s="12">
        <v>2010</v>
      </c>
      <c r="D15" s="12">
        <v>2018</v>
      </c>
      <c r="E15" s="12" t="s">
        <v>67</v>
      </c>
      <c r="F15" s="12" t="s">
        <v>68</v>
      </c>
      <c r="H15" s="11" t="s">
        <v>371</v>
      </c>
      <c r="I15" s="24" t="s">
        <v>376</v>
      </c>
      <c r="J15" s="14">
        <f>VLOOKUP(I15,'[1]SH01 Second Homes'!$C$2:$M$370,3,0)</f>
        <v>925</v>
      </c>
      <c r="K15" s="14">
        <f>VLOOKUP(I15,'[1]SH01 Second Homes'!$C$2:$M$370,11,0)</f>
        <v>1023</v>
      </c>
      <c r="L15" s="14">
        <f t="shared" si="0"/>
        <v>98</v>
      </c>
      <c r="M15" s="22">
        <f t="shared" si="1"/>
        <v>0.10594594594594595</v>
      </c>
    </row>
    <row r="16" spans="2:13" x14ac:dyDescent="0.25">
      <c r="B16" s="24" t="s">
        <v>377</v>
      </c>
      <c r="C16" s="14">
        <f>VLOOKUP(B16,'[1]SH01 Second Homes'!$C$2:$M$370,3,0)</f>
        <v>2384</v>
      </c>
      <c r="D16" s="14">
        <f>VLOOKUP(B16,'[1]SH01 Second Homes'!$C$2:$M$370,11,0)</f>
        <v>2499</v>
      </c>
      <c r="E16" s="14">
        <f>D16-C16</f>
        <v>115</v>
      </c>
      <c r="F16" s="22">
        <f>(D16-C16)/C16</f>
        <v>4.8238255033557047E-2</v>
      </c>
      <c r="H16" s="11" t="s">
        <v>368</v>
      </c>
      <c r="I16" s="24" t="s">
        <v>378</v>
      </c>
      <c r="J16" s="14">
        <f>VLOOKUP(I16,'[1]SH01 Second Homes'!$C$2:$M$370,3,0)</f>
        <v>493</v>
      </c>
      <c r="K16" s="14">
        <f>VLOOKUP(I16,'[1]SH01 Second Homes'!$C$2:$M$370,11,0)</f>
        <v>545</v>
      </c>
      <c r="L16" s="14">
        <f t="shared" si="0"/>
        <v>52</v>
      </c>
      <c r="M16" s="22">
        <f t="shared" si="1"/>
        <v>0.10547667342799188</v>
      </c>
    </row>
    <row r="17" spans="2:13" x14ac:dyDescent="0.25">
      <c r="B17" s="24" t="s">
        <v>369</v>
      </c>
      <c r="C17" s="14">
        <f>VLOOKUP(B17,'[1]SH01 Second Homes'!$C$2:$M$370,3,0)</f>
        <v>465</v>
      </c>
      <c r="D17" s="14">
        <f>VLOOKUP(B17,'[1]SH01 Second Homes'!$C$2:$M$370,11,0)</f>
        <v>581</v>
      </c>
      <c r="E17" s="14">
        <f t="shared" ref="E17:E19" si="4">D17-C17</f>
        <v>116</v>
      </c>
      <c r="F17" s="22">
        <f t="shared" ref="F17:F19" si="5">(D17-C17)/C17</f>
        <v>0.24946236559139784</v>
      </c>
      <c r="H17" s="11" t="s">
        <v>364</v>
      </c>
      <c r="I17" s="24" t="s">
        <v>364</v>
      </c>
      <c r="J17" s="14">
        <f>VLOOKUP(I17,'[1]SH01 Second Homes'!$C$2:$M$370,3,0)</f>
        <v>2980</v>
      </c>
      <c r="K17" s="14">
        <f>VLOOKUP(I17,'[1]SH01 Second Homes'!$C$2:$M$370,11,0)</f>
        <v>3187</v>
      </c>
      <c r="L17" s="14">
        <f t="shared" si="0"/>
        <v>207</v>
      </c>
      <c r="M17" s="22">
        <f t="shared" si="1"/>
        <v>6.9463087248322147E-2</v>
      </c>
    </row>
    <row r="18" spans="2:13" x14ac:dyDescent="0.25">
      <c r="B18" s="24" t="s">
        <v>379</v>
      </c>
      <c r="C18" s="14">
        <f>VLOOKUP(B18,'[1]SH01 Second Homes'!$C$2:$M$370,3,0)</f>
        <v>235</v>
      </c>
      <c r="D18" s="14">
        <f>VLOOKUP(B18,'[1]SH01 Second Homes'!$C$2:$M$370,11,0)</f>
        <v>238</v>
      </c>
      <c r="E18" s="14">
        <f t="shared" si="4"/>
        <v>3</v>
      </c>
      <c r="F18" s="22">
        <f t="shared" si="5"/>
        <v>1.276595744680851E-2</v>
      </c>
      <c r="H18" s="11" t="s">
        <v>151</v>
      </c>
      <c r="I18" s="24" t="s">
        <v>380</v>
      </c>
      <c r="J18" s="14">
        <f>VLOOKUP(I18,'[1]SH01 Second Homes'!$C$2:$M$370,3,0)</f>
        <v>745</v>
      </c>
      <c r="K18" s="14">
        <f>VLOOKUP(I18,'[1]SH01 Second Homes'!$C$2:$M$370,11,0)</f>
        <v>787</v>
      </c>
      <c r="L18" s="14">
        <f t="shared" si="0"/>
        <v>42</v>
      </c>
      <c r="M18" s="22">
        <f t="shared" si="1"/>
        <v>5.6375838926174496E-2</v>
      </c>
    </row>
    <row r="19" spans="2:13" x14ac:dyDescent="0.25">
      <c r="B19" s="24" t="s">
        <v>381</v>
      </c>
      <c r="C19" s="14">
        <f>VLOOKUP(B19,'[1]SH01 Second Homes'!$C$2:$M$370,3,0)</f>
        <v>1685</v>
      </c>
      <c r="D19" s="14">
        <f>VLOOKUP(B19,'[1]SH01 Second Homes'!$C$2:$M$370,11,0)</f>
        <v>1718</v>
      </c>
      <c r="E19" s="14">
        <f t="shared" si="4"/>
        <v>33</v>
      </c>
      <c r="F19" s="22">
        <f t="shared" si="5"/>
        <v>1.9584569732937686E-2</v>
      </c>
      <c r="H19" s="11" t="s">
        <v>368</v>
      </c>
      <c r="I19" s="24" t="s">
        <v>382</v>
      </c>
      <c r="J19" s="14">
        <f>VLOOKUP(I19,'[1]SH01 Second Homes'!$C$2:$M$370,3,0)</f>
        <v>933</v>
      </c>
      <c r="K19" s="14">
        <f>VLOOKUP(I19,'[1]SH01 Second Homes'!$C$2:$M$370,11,0)</f>
        <v>985</v>
      </c>
      <c r="L19" s="14">
        <f t="shared" si="0"/>
        <v>52</v>
      </c>
      <c r="M19" s="22">
        <f t="shared" si="1"/>
        <v>5.5734190782422297E-2</v>
      </c>
    </row>
    <row r="20" spans="2:13" x14ac:dyDescent="0.25">
      <c r="B20" s="24" t="s">
        <v>383</v>
      </c>
      <c r="C20" s="14">
        <f>VLOOKUP(B20,'[1]SH01 Second Homes'!$C$2:$M$370,3,0)</f>
        <v>4115</v>
      </c>
      <c r="D20" s="14">
        <f>VLOOKUP(B20,'[1]SH01 Second Homes'!$C$2:$M$370,11,0)</f>
        <v>3835</v>
      </c>
      <c r="E20" s="14">
        <f t="shared" ref="E20:E23" si="6">D20-C20</f>
        <v>-280</v>
      </c>
      <c r="F20" s="22">
        <f t="shared" ref="F20:F23" si="7">(D20-C20)/C20</f>
        <v>-6.8043742405832316E-2</v>
      </c>
      <c r="H20" s="11" t="s">
        <v>368</v>
      </c>
      <c r="I20" s="24" t="s">
        <v>377</v>
      </c>
      <c r="J20" s="14">
        <f>VLOOKUP(I20,'[1]SH01 Second Homes'!$C$2:$M$370,3,0)</f>
        <v>2384</v>
      </c>
      <c r="K20" s="14">
        <f>VLOOKUP(I20,'[1]SH01 Second Homes'!$C$2:$M$370,11,0)</f>
        <v>2499</v>
      </c>
      <c r="L20" s="14">
        <f t="shared" si="0"/>
        <v>115</v>
      </c>
      <c r="M20" s="22">
        <f t="shared" si="1"/>
        <v>4.8238255033557047E-2</v>
      </c>
    </row>
    <row r="21" spans="2:13" x14ac:dyDescent="0.25">
      <c r="B21" s="24" t="s">
        <v>370</v>
      </c>
      <c r="C21" s="14">
        <f>VLOOKUP(B21,'[1]SH01 Second Homes'!$C$2:$M$370,3,0)</f>
        <v>1144</v>
      </c>
      <c r="D21" s="14">
        <f>VLOOKUP(B21,'[1]SH01 Second Homes'!$C$2:$M$370,11,0)</f>
        <v>1385</v>
      </c>
      <c r="E21" s="14">
        <f t="shared" si="6"/>
        <v>241</v>
      </c>
      <c r="F21" s="22">
        <f t="shared" si="7"/>
        <v>0.21066433566433568</v>
      </c>
      <c r="H21" s="11" t="s">
        <v>364</v>
      </c>
      <c r="I21" s="24" t="s">
        <v>384</v>
      </c>
      <c r="J21" s="14">
        <f>VLOOKUP(I21,'[1]SH01 Second Homes'!$C$2:$M$370,3,0)</f>
        <v>773</v>
      </c>
      <c r="K21" s="14">
        <f>VLOOKUP(I21,'[1]SH01 Second Homes'!$C$2:$M$370,11,0)</f>
        <v>805</v>
      </c>
      <c r="L21" s="14">
        <f t="shared" si="0"/>
        <v>32</v>
      </c>
      <c r="M21" s="22">
        <f t="shared" si="1"/>
        <v>4.1397153945666239E-2</v>
      </c>
    </row>
    <row r="22" spans="2:13" x14ac:dyDescent="0.25">
      <c r="B22" s="24" t="s">
        <v>382</v>
      </c>
      <c r="C22" s="14">
        <f>VLOOKUP(B22,'[1]SH01 Second Homes'!$C$2:$M$370,3,0)</f>
        <v>933</v>
      </c>
      <c r="D22" s="14">
        <f>VLOOKUP(B22,'[1]SH01 Second Homes'!$C$2:$M$370,11,0)</f>
        <v>985</v>
      </c>
      <c r="E22" s="14">
        <f t="shared" si="6"/>
        <v>52</v>
      </c>
      <c r="F22" s="22">
        <f t="shared" si="7"/>
        <v>5.5734190782422297E-2</v>
      </c>
      <c r="H22" s="11" t="s">
        <v>151</v>
      </c>
      <c r="I22" s="24" t="s">
        <v>385</v>
      </c>
      <c r="J22" s="14">
        <f>VLOOKUP(I22,'[1]SH01 Second Homes'!$C$2:$M$370,3,0)</f>
        <v>2101</v>
      </c>
      <c r="K22" s="14">
        <f>VLOOKUP(I22,'[1]SH01 Second Homes'!$C$2:$M$370,11,0)</f>
        <v>2172</v>
      </c>
      <c r="L22" s="14">
        <f t="shared" si="0"/>
        <v>71</v>
      </c>
      <c r="M22" s="22">
        <f t="shared" si="1"/>
        <v>3.3793431699190864E-2</v>
      </c>
    </row>
    <row r="23" spans="2:13" x14ac:dyDescent="0.25">
      <c r="B23" s="24" t="s">
        <v>378</v>
      </c>
      <c r="C23" s="14">
        <f>VLOOKUP(B23,'[1]SH01 Second Homes'!$C$2:$M$370,3,0)</f>
        <v>493</v>
      </c>
      <c r="D23" s="14">
        <f>VLOOKUP(B23,'[1]SH01 Second Homes'!$C$2:$M$370,11,0)</f>
        <v>545</v>
      </c>
      <c r="E23" s="14">
        <f t="shared" si="6"/>
        <v>52</v>
      </c>
      <c r="F23" s="22">
        <f t="shared" si="7"/>
        <v>0.10547667342799188</v>
      </c>
      <c r="H23" s="11" t="s">
        <v>368</v>
      </c>
      <c r="I23" s="24" t="s">
        <v>368</v>
      </c>
      <c r="J23" s="14">
        <f>VLOOKUP(I23,'[1]SH01 Second Homes'!$C$2:$M$370,3,0)</f>
        <v>11454</v>
      </c>
      <c r="K23" s="14">
        <f>VLOOKUP(I23,'[1]SH01 Second Homes'!$C$2:$M$370,11,0)</f>
        <v>11786</v>
      </c>
      <c r="L23" s="14">
        <f t="shared" si="0"/>
        <v>332</v>
      </c>
      <c r="M23" s="22">
        <f t="shared" si="1"/>
        <v>2.8985507246376812E-2</v>
      </c>
    </row>
    <row r="24" spans="2:13" x14ac:dyDescent="0.25">
      <c r="B24" s="2"/>
      <c r="C24" s="1"/>
      <c r="D24" s="1"/>
      <c r="E24" s="1"/>
      <c r="H24" s="11" t="s">
        <v>366</v>
      </c>
      <c r="I24" s="24" t="s">
        <v>386</v>
      </c>
      <c r="J24" s="14">
        <f>VLOOKUP(I24,'[1]SH01 Second Homes'!$C$2:$M$370,3,0)</f>
        <v>287</v>
      </c>
      <c r="K24" s="14">
        <f>VLOOKUP(I24,'[1]SH01 Second Homes'!$C$2:$M$370,11,0)</f>
        <v>295</v>
      </c>
      <c r="L24" s="14">
        <f t="shared" si="0"/>
        <v>8</v>
      </c>
      <c r="M24" s="22">
        <f t="shared" si="1"/>
        <v>2.7874564459930314E-2</v>
      </c>
    </row>
    <row r="25" spans="2:13" x14ac:dyDescent="0.25">
      <c r="B25" s="11" t="s">
        <v>371</v>
      </c>
      <c r="C25" s="12">
        <v>2010</v>
      </c>
      <c r="D25" s="12">
        <v>2018</v>
      </c>
      <c r="E25" s="12" t="s">
        <v>67</v>
      </c>
      <c r="F25" s="12" t="s">
        <v>68</v>
      </c>
      <c r="H25" s="11" t="s">
        <v>371</v>
      </c>
      <c r="I25" s="24" t="s">
        <v>387</v>
      </c>
      <c r="J25" s="14">
        <f>VLOOKUP(I25,'[1]SH01 Second Homes'!$C$2:$M$370,3,0)</f>
        <v>1590</v>
      </c>
      <c r="K25" s="14">
        <f>VLOOKUP(I25,'[1]SH01 Second Homes'!$C$2:$M$370,11,0)</f>
        <v>1628</v>
      </c>
      <c r="L25" s="14">
        <f t="shared" si="0"/>
        <v>38</v>
      </c>
      <c r="M25" s="22">
        <f t="shared" si="1"/>
        <v>2.3899371069182392E-2</v>
      </c>
    </row>
    <row r="26" spans="2:13" x14ac:dyDescent="0.25">
      <c r="B26" s="24" t="s">
        <v>388</v>
      </c>
      <c r="C26" s="14">
        <f>VLOOKUP(B26,'[1]SH01 Second Homes'!$C$2:$M$370,3,0)</f>
        <v>833</v>
      </c>
      <c r="D26" s="14">
        <f>VLOOKUP(B26,'[1]SH01 Second Homes'!$C$2:$M$370,11,0)</f>
        <v>786</v>
      </c>
      <c r="E26" s="14">
        <f>D26-C26</f>
        <v>-47</v>
      </c>
      <c r="F26" s="22">
        <f>(D26-C26)/C26</f>
        <v>-5.6422569027611044E-2</v>
      </c>
      <c r="H26" s="11" t="s">
        <v>368</v>
      </c>
      <c r="I26" s="24" t="s">
        <v>381</v>
      </c>
      <c r="J26" s="14">
        <f>VLOOKUP(I26,'[1]SH01 Second Homes'!$C$2:$M$370,3,0)</f>
        <v>1685</v>
      </c>
      <c r="K26" s="14">
        <f>VLOOKUP(I26,'[1]SH01 Second Homes'!$C$2:$M$370,11,0)</f>
        <v>1718</v>
      </c>
      <c r="L26" s="14">
        <f t="shared" si="0"/>
        <v>33</v>
      </c>
      <c r="M26" s="22">
        <f t="shared" si="1"/>
        <v>1.9584569732937686E-2</v>
      </c>
    </row>
    <row r="27" spans="2:13" x14ac:dyDescent="0.25">
      <c r="B27" s="24" t="s">
        <v>389</v>
      </c>
      <c r="C27" s="14">
        <f>VLOOKUP(B27,'[1]SH01 Second Homes'!$C$2:$M$370,3,0)</f>
        <v>322</v>
      </c>
      <c r="D27" s="14">
        <f>VLOOKUP(B27,'[1]SH01 Second Homes'!$C$2:$M$370,11,0)</f>
        <v>298</v>
      </c>
      <c r="E27" s="14">
        <f t="shared" ref="E27:E30" si="8">D27-C27</f>
        <v>-24</v>
      </c>
      <c r="F27" s="22">
        <f t="shared" ref="F27:F30" si="9">(D27-C27)/C27</f>
        <v>-7.4534161490683232E-2</v>
      </c>
      <c r="H27" s="11" t="s">
        <v>371</v>
      </c>
      <c r="I27" s="24" t="s">
        <v>390</v>
      </c>
      <c r="J27" s="14">
        <f>VLOOKUP(I27,'[1]SH01 Second Homes'!$C$2:$M$370,3,0)</f>
        <v>2550</v>
      </c>
      <c r="K27" s="14">
        <f>VLOOKUP(I27,'[1]SH01 Second Homes'!$C$2:$M$370,11,0)</f>
        <v>2591</v>
      </c>
      <c r="L27" s="14">
        <f t="shared" si="0"/>
        <v>41</v>
      </c>
      <c r="M27" s="22">
        <f t="shared" si="1"/>
        <v>1.607843137254902E-2</v>
      </c>
    </row>
    <row r="28" spans="2:13" x14ac:dyDescent="0.25">
      <c r="B28" s="24" t="s">
        <v>391</v>
      </c>
      <c r="C28" s="14">
        <f>VLOOKUP(B28,'[1]SH01 Second Homes'!$C$2:$M$370,3,0)</f>
        <v>460</v>
      </c>
      <c r="D28" s="14">
        <f>VLOOKUP(B28,'[1]SH01 Second Homes'!$C$2:$M$370,11,0)</f>
        <v>446</v>
      </c>
      <c r="E28" s="14">
        <f t="shared" si="8"/>
        <v>-14</v>
      </c>
      <c r="F28" s="22">
        <f t="shared" si="9"/>
        <v>-3.0434782608695653E-2</v>
      </c>
      <c r="H28" s="11" t="s">
        <v>371</v>
      </c>
      <c r="I28" s="24" t="s">
        <v>371</v>
      </c>
      <c r="J28" s="14">
        <f>VLOOKUP(I28,'[1]SH01 Second Homes'!$C$2:$M$370,3,0)</f>
        <v>6680</v>
      </c>
      <c r="K28" s="14">
        <f>VLOOKUP(I28,'[1]SH01 Second Homes'!$C$2:$M$370,11,0)</f>
        <v>6772</v>
      </c>
      <c r="L28" s="14">
        <f t="shared" si="0"/>
        <v>92</v>
      </c>
      <c r="M28" s="22">
        <f t="shared" si="1"/>
        <v>1.3772455089820359E-2</v>
      </c>
    </row>
    <row r="29" spans="2:13" x14ac:dyDescent="0.25">
      <c r="B29" s="24" t="s">
        <v>387</v>
      </c>
      <c r="C29" s="14">
        <f>VLOOKUP(B29,'[1]SH01 Second Homes'!$C$2:$M$370,3,0)</f>
        <v>1590</v>
      </c>
      <c r="D29" s="14">
        <f>VLOOKUP(B29,'[1]SH01 Second Homes'!$C$2:$M$370,11,0)</f>
        <v>1628</v>
      </c>
      <c r="E29" s="14">
        <f t="shared" si="8"/>
        <v>38</v>
      </c>
      <c r="F29" s="22">
        <f t="shared" si="9"/>
        <v>2.3899371069182392E-2</v>
      </c>
      <c r="H29" s="11" t="s">
        <v>368</v>
      </c>
      <c r="I29" s="24" t="s">
        <v>379</v>
      </c>
      <c r="J29" s="14">
        <f>VLOOKUP(I29,'[1]SH01 Second Homes'!$C$2:$M$370,3,0)</f>
        <v>235</v>
      </c>
      <c r="K29" s="14">
        <f>VLOOKUP(I29,'[1]SH01 Second Homes'!$C$2:$M$370,11,0)</f>
        <v>238</v>
      </c>
      <c r="L29" s="14">
        <f t="shared" si="0"/>
        <v>3</v>
      </c>
      <c r="M29" s="22">
        <f t="shared" si="1"/>
        <v>1.276595744680851E-2</v>
      </c>
    </row>
    <row r="30" spans="2:13" x14ac:dyDescent="0.25">
      <c r="B30" s="24" t="s">
        <v>390</v>
      </c>
      <c r="C30" s="14">
        <f>VLOOKUP(B30,'[1]SH01 Second Homes'!$C$2:$M$370,3,0)</f>
        <v>2550</v>
      </c>
      <c r="D30" s="14">
        <f>VLOOKUP(B30,'[1]SH01 Second Homes'!$C$2:$M$370,11,0)</f>
        <v>2591</v>
      </c>
      <c r="E30" s="14">
        <f t="shared" si="8"/>
        <v>41</v>
      </c>
      <c r="F30" s="22">
        <f t="shared" si="9"/>
        <v>1.607843137254902E-2</v>
      </c>
      <c r="H30" s="11" t="s">
        <v>151</v>
      </c>
      <c r="I30" s="24" t="s">
        <v>392</v>
      </c>
      <c r="J30" s="14">
        <f>VLOOKUP(I30,'[1]SH01 Second Homes'!$C$2:$M$370,3,0)</f>
        <v>1518</v>
      </c>
      <c r="K30" s="14">
        <f>VLOOKUP(I30,'[1]SH01 Second Homes'!$C$2:$M$370,11,0)</f>
        <v>1530</v>
      </c>
      <c r="L30" s="14">
        <f t="shared" si="0"/>
        <v>12</v>
      </c>
      <c r="M30" s="22">
        <f t="shared" si="1"/>
        <v>7.9051383399209481E-3</v>
      </c>
    </row>
    <row r="31" spans="2:13" x14ac:dyDescent="0.25">
      <c r="B31" s="24" t="s">
        <v>376</v>
      </c>
      <c r="C31" s="14">
        <f>VLOOKUP(B31,'[1]SH01 Second Homes'!$C$2:$M$370,3,0)</f>
        <v>925</v>
      </c>
      <c r="D31" s="14">
        <f>VLOOKUP(B31,'[1]SH01 Second Homes'!$C$2:$M$370,11,0)</f>
        <v>1023</v>
      </c>
      <c r="E31" s="14">
        <f t="shared" ref="E31" si="10">D31-C31</f>
        <v>98</v>
      </c>
      <c r="F31" s="22">
        <f t="shared" ref="F31" si="11">(D31-C31)/C31</f>
        <v>0.10594594594594595</v>
      </c>
      <c r="H31" s="11" t="s">
        <v>151</v>
      </c>
      <c r="I31" s="24" t="s">
        <v>393</v>
      </c>
      <c r="J31" s="14">
        <f>VLOOKUP(I31,'[1]SH01 Second Homes'!$C$2:$M$370,3,0)</f>
        <v>14095</v>
      </c>
      <c r="K31" s="14">
        <f>VLOOKUP(I31,'[1]SH01 Second Homes'!$C$2:$M$370,11,0)</f>
        <v>14189</v>
      </c>
      <c r="L31" s="14">
        <f t="shared" si="0"/>
        <v>94</v>
      </c>
      <c r="M31" s="22">
        <f t="shared" si="1"/>
        <v>6.6690315714792482E-3</v>
      </c>
    </row>
    <row r="32" spans="2:13" x14ac:dyDescent="0.25">
      <c r="B32" s="30"/>
      <c r="C32" s="31"/>
      <c r="D32" s="31"/>
      <c r="E32" s="31"/>
      <c r="F32" s="32"/>
      <c r="H32" s="11" t="s">
        <v>364</v>
      </c>
      <c r="I32" s="24" t="s">
        <v>394</v>
      </c>
      <c r="J32" s="14">
        <f>VLOOKUP(I32,'[1]SH01 Second Homes'!$C$2:$M$370,3,0)</f>
        <v>997</v>
      </c>
      <c r="K32" s="14">
        <f>VLOOKUP(I32,'[1]SH01 Second Homes'!$C$2:$M$370,11,0)</f>
        <v>1000</v>
      </c>
      <c r="L32" s="14">
        <f t="shared" si="0"/>
        <v>3</v>
      </c>
      <c r="M32" s="22">
        <f t="shared" si="1"/>
        <v>3.009027081243731E-3</v>
      </c>
    </row>
    <row r="33" spans="2:13" x14ac:dyDescent="0.25">
      <c r="H33" s="11" t="s">
        <v>151</v>
      </c>
      <c r="I33" s="24" t="s">
        <v>395</v>
      </c>
      <c r="J33" s="14">
        <f>VLOOKUP(I33,'[1]SH01 Second Homes'!$C$2:$M$370,3,0)</f>
        <v>3375</v>
      </c>
      <c r="K33" s="14">
        <f>VLOOKUP(I33,'[1]SH01 Second Homes'!$C$2:$M$370,11,0)</f>
        <v>3363</v>
      </c>
      <c r="L33" s="14">
        <f t="shared" si="0"/>
        <v>-12</v>
      </c>
      <c r="M33" s="22">
        <f t="shared" si="1"/>
        <v>-3.5555555555555557E-3</v>
      </c>
    </row>
    <row r="34" spans="2:13" x14ac:dyDescent="0.25">
      <c r="B34" s="11" t="s">
        <v>366</v>
      </c>
      <c r="C34" s="12">
        <v>2010</v>
      </c>
      <c r="D34" s="12">
        <v>2018</v>
      </c>
      <c r="E34" s="12" t="s">
        <v>67</v>
      </c>
      <c r="F34" s="12" t="s">
        <v>68</v>
      </c>
      <c r="H34" s="11" t="s">
        <v>371</v>
      </c>
      <c r="I34" s="24" t="s">
        <v>391</v>
      </c>
      <c r="J34" s="14">
        <f>VLOOKUP(I34,'[1]SH01 Second Homes'!$C$2:$M$370,3,0)</f>
        <v>460</v>
      </c>
      <c r="K34" s="14">
        <f>VLOOKUP(I34,'[1]SH01 Second Homes'!$C$2:$M$370,11,0)</f>
        <v>446</v>
      </c>
      <c r="L34" s="14">
        <f t="shared" si="0"/>
        <v>-14</v>
      </c>
      <c r="M34" s="22">
        <f t="shared" si="1"/>
        <v>-3.0434782608695653E-2</v>
      </c>
    </row>
    <row r="35" spans="2:13" x14ac:dyDescent="0.25">
      <c r="B35" s="24" t="s">
        <v>372</v>
      </c>
      <c r="C35" s="14">
        <f>VLOOKUP(B35,'[1]SH01 Second Homes'!$C$2:$M$370,3,0)</f>
        <v>776</v>
      </c>
      <c r="D35" s="14">
        <f>VLOOKUP(B35,'[1]SH01 Second Homes'!$C$2:$M$370,11,0)</f>
        <v>910</v>
      </c>
      <c r="E35" s="14">
        <f>D35-C35</f>
        <v>134</v>
      </c>
      <c r="F35" s="22">
        <f>(D35-C35)/C35</f>
        <v>0.17268041237113402</v>
      </c>
      <c r="H35" s="11" t="s">
        <v>366</v>
      </c>
      <c r="I35" s="24" t="s">
        <v>396</v>
      </c>
      <c r="J35" s="14">
        <f>VLOOKUP(I35,'[1]SH01 Second Homes'!$C$2:$M$370,3,0)</f>
        <v>230</v>
      </c>
      <c r="K35" s="14">
        <f>VLOOKUP(I35,'[1]SH01 Second Homes'!$C$2:$M$370,11,0)</f>
        <v>218</v>
      </c>
      <c r="L35" s="14">
        <f t="shared" si="0"/>
        <v>-12</v>
      </c>
      <c r="M35" s="22">
        <f t="shared" si="1"/>
        <v>-5.2173913043478258E-2</v>
      </c>
    </row>
    <row r="36" spans="2:13" x14ac:dyDescent="0.25">
      <c r="B36" s="24" t="s">
        <v>375</v>
      </c>
      <c r="C36" s="14">
        <f>VLOOKUP(B36,'[1]SH01 Second Homes'!$C$2:$M$370,3,0)</f>
        <v>1505</v>
      </c>
      <c r="D36" s="14">
        <f>VLOOKUP(B36,'[1]SH01 Second Homes'!$C$2:$M$370,11,0)</f>
        <v>1676</v>
      </c>
      <c r="E36" s="14">
        <f t="shared" ref="E36:E40" si="12">D36-C36</f>
        <v>171</v>
      </c>
      <c r="F36" s="22">
        <f t="shared" ref="F36:F40" si="13">(D36-C36)/C36</f>
        <v>0.11362126245847176</v>
      </c>
      <c r="H36" s="11" t="s">
        <v>371</v>
      </c>
      <c r="I36" s="24" t="s">
        <v>388</v>
      </c>
      <c r="J36" s="14">
        <f>VLOOKUP(I36,'[1]SH01 Second Homes'!$C$2:$M$370,3,0)</f>
        <v>833</v>
      </c>
      <c r="K36" s="14">
        <f>VLOOKUP(I36,'[1]SH01 Second Homes'!$C$2:$M$370,11,0)</f>
        <v>786</v>
      </c>
      <c r="L36" s="14">
        <f t="shared" si="0"/>
        <v>-47</v>
      </c>
      <c r="M36" s="22">
        <f t="shared" si="1"/>
        <v>-5.6422569027611044E-2</v>
      </c>
    </row>
    <row r="37" spans="2:13" x14ac:dyDescent="0.25">
      <c r="B37" s="24" t="s">
        <v>386</v>
      </c>
      <c r="C37" s="14">
        <f>VLOOKUP(B37,'[1]SH01 Second Homes'!$C$2:$M$370,3,0)</f>
        <v>287</v>
      </c>
      <c r="D37" s="14">
        <f>VLOOKUP(B37,'[1]SH01 Second Homes'!$C$2:$M$370,11,0)</f>
        <v>295</v>
      </c>
      <c r="E37" s="14">
        <f t="shared" si="12"/>
        <v>8</v>
      </c>
      <c r="F37" s="22">
        <f t="shared" si="13"/>
        <v>2.7874564459930314E-2</v>
      </c>
      <c r="H37" s="11" t="s">
        <v>368</v>
      </c>
      <c r="I37" s="24" t="s">
        <v>383</v>
      </c>
      <c r="J37" s="14">
        <f>VLOOKUP(I37,'[1]SH01 Second Homes'!$C$2:$M$370,3,0)</f>
        <v>4115</v>
      </c>
      <c r="K37" s="14">
        <f>VLOOKUP(I37,'[1]SH01 Second Homes'!$C$2:$M$370,11,0)</f>
        <v>3835</v>
      </c>
      <c r="L37" s="14">
        <f t="shared" si="0"/>
        <v>-280</v>
      </c>
      <c r="M37" s="22">
        <f t="shared" si="1"/>
        <v>-6.8043742405832316E-2</v>
      </c>
    </row>
    <row r="38" spans="2:13" x14ac:dyDescent="0.25">
      <c r="B38" s="24" t="s">
        <v>397</v>
      </c>
      <c r="C38" s="14">
        <f>VLOOKUP(B38,'[1]SH01 Second Homes'!$C$2:$M$370,3,0)</f>
        <v>161</v>
      </c>
      <c r="D38" s="14">
        <f>VLOOKUP(B38,'[1]SH01 Second Homes'!$C$2:$M$370,11,0)</f>
        <v>120</v>
      </c>
      <c r="E38" s="14">
        <f t="shared" si="12"/>
        <v>-41</v>
      </c>
      <c r="F38" s="22">
        <f t="shared" si="13"/>
        <v>-0.25465838509316768</v>
      </c>
      <c r="H38" s="11" t="s">
        <v>371</v>
      </c>
      <c r="I38" s="24" t="s">
        <v>389</v>
      </c>
      <c r="J38" s="14">
        <f>VLOOKUP(I38,'[1]SH01 Second Homes'!$C$2:$M$370,3,0)</f>
        <v>322</v>
      </c>
      <c r="K38" s="14">
        <f>VLOOKUP(I38,'[1]SH01 Second Homes'!$C$2:$M$370,11,0)</f>
        <v>298</v>
      </c>
      <c r="L38" s="14">
        <f t="shared" si="0"/>
        <v>-24</v>
      </c>
      <c r="M38" s="22">
        <f t="shared" si="1"/>
        <v>-7.4534161490683232E-2</v>
      </c>
    </row>
    <row r="39" spans="2:13" x14ac:dyDescent="0.25">
      <c r="B39" s="24" t="s">
        <v>367</v>
      </c>
      <c r="C39" s="14">
        <f>VLOOKUP(B39,'[1]SH01 Second Homes'!$C$2:$M$370,3,0)</f>
        <v>409</v>
      </c>
      <c r="D39" s="14">
        <f>VLOOKUP(B39,'[1]SH01 Second Homes'!$C$2:$M$370,11,0)</f>
        <v>513</v>
      </c>
      <c r="E39" s="14">
        <f t="shared" si="12"/>
        <v>104</v>
      </c>
      <c r="F39" s="22">
        <f t="shared" si="13"/>
        <v>0.25427872860635697</v>
      </c>
      <c r="H39" s="11" t="s">
        <v>151</v>
      </c>
      <c r="I39" s="24" t="s">
        <v>398</v>
      </c>
      <c r="J39" s="14">
        <f>VLOOKUP(I39,'[1]SH01 Second Homes'!$C$2:$M$370,3,0)</f>
        <v>1775</v>
      </c>
      <c r="K39" s="14">
        <f>VLOOKUP(I39,'[1]SH01 Second Homes'!$C$2:$M$370,11,0)</f>
        <v>1554</v>
      </c>
      <c r="L39" s="14">
        <f t="shared" si="0"/>
        <v>-221</v>
      </c>
      <c r="M39" s="22">
        <f t="shared" si="1"/>
        <v>-0.12450704225352113</v>
      </c>
    </row>
    <row r="40" spans="2:13" x14ac:dyDescent="0.25">
      <c r="B40" s="24" t="s">
        <v>396</v>
      </c>
      <c r="C40" s="14">
        <f>VLOOKUP(B40,'[1]SH01 Second Homes'!$C$2:$M$370,3,0)</f>
        <v>230</v>
      </c>
      <c r="D40" s="14">
        <f>VLOOKUP(B40,'[1]SH01 Second Homes'!$C$2:$M$370,11,0)</f>
        <v>218</v>
      </c>
      <c r="E40" s="14">
        <f t="shared" si="12"/>
        <v>-12</v>
      </c>
      <c r="F40" s="22">
        <f t="shared" si="13"/>
        <v>-5.2173913043478258E-2</v>
      </c>
      <c r="H40" s="11" t="s">
        <v>151</v>
      </c>
      <c r="I40" s="24" t="s">
        <v>399</v>
      </c>
      <c r="J40" s="14">
        <f>VLOOKUP(I40,'[1]SH01 Second Homes'!$C$2:$M$370,3,0)</f>
        <v>1813</v>
      </c>
      <c r="K40" s="14">
        <f>VLOOKUP(I40,'[1]SH01 Second Homes'!$C$2:$M$370,11,0)</f>
        <v>1547</v>
      </c>
      <c r="L40" s="14">
        <f t="shared" si="0"/>
        <v>-266</v>
      </c>
      <c r="M40" s="22">
        <f t="shared" si="1"/>
        <v>-0.14671814671814673</v>
      </c>
    </row>
    <row r="41" spans="2:13" x14ac:dyDescent="0.25">
      <c r="C41" s="10"/>
      <c r="D41" s="10"/>
      <c r="E41" s="10"/>
      <c r="F41" s="10"/>
      <c r="H41" s="11" t="s">
        <v>364</v>
      </c>
      <c r="I41" s="24" t="s">
        <v>400</v>
      </c>
      <c r="J41" s="14">
        <f>VLOOKUP(I41,'[1]SH01 Second Homes'!$C$2:$M$370,3,0)</f>
        <v>473</v>
      </c>
      <c r="K41" s="14">
        <f>VLOOKUP(I41,'[1]SH01 Second Homes'!$C$2:$M$370,11,0)</f>
        <v>388</v>
      </c>
      <c r="L41" s="14">
        <f t="shared" si="0"/>
        <v>-85</v>
      </c>
      <c r="M41" s="22">
        <f t="shared" si="1"/>
        <v>-0.17970401691331925</v>
      </c>
    </row>
    <row r="42" spans="2:13" x14ac:dyDescent="0.25">
      <c r="B42" s="11" t="s">
        <v>364</v>
      </c>
      <c r="C42" s="12">
        <v>2010</v>
      </c>
      <c r="D42" s="12">
        <v>2018</v>
      </c>
      <c r="E42" s="12" t="s">
        <v>67</v>
      </c>
      <c r="F42" s="12" t="s">
        <v>68</v>
      </c>
      <c r="H42" s="11" t="s">
        <v>366</v>
      </c>
      <c r="I42" s="24" t="s">
        <v>397</v>
      </c>
      <c r="J42" s="14">
        <f>VLOOKUP(I42,'[1]SH01 Second Homes'!$C$2:$M$370,3,0)</f>
        <v>161</v>
      </c>
      <c r="K42" s="14">
        <f>VLOOKUP(I42,'[1]SH01 Second Homes'!$C$2:$M$370,11,0)</f>
        <v>120</v>
      </c>
      <c r="L42" s="14">
        <f t="shared" si="0"/>
        <v>-41</v>
      </c>
      <c r="M42" s="22">
        <f t="shared" si="1"/>
        <v>-0.25465838509316768</v>
      </c>
    </row>
    <row r="43" spans="2:13" x14ac:dyDescent="0.25">
      <c r="B43" s="24" t="s">
        <v>400</v>
      </c>
      <c r="C43" s="14">
        <f>VLOOKUP(B43,'[1]SH01 Second Homes'!$C$2:$M$370,3,0)</f>
        <v>473</v>
      </c>
      <c r="D43" s="14">
        <f>VLOOKUP(B43,'[1]SH01 Second Homes'!$C$2:$M$370,11,0)</f>
        <v>388</v>
      </c>
      <c r="E43" s="14">
        <f>D43-C43</f>
        <v>-85</v>
      </c>
      <c r="F43" s="22">
        <f>(D43-C43)/C43</f>
        <v>-0.17970401691331925</v>
      </c>
      <c r="H43" s="11" t="s">
        <v>151</v>
      </c>
      <c r="I43" s="24" t="s">
        <v>401</v>
      </c>
      <c r="J43" s="14">
        <f>VLOOKUP(I43,'[1]SH01 Second Homes'!$C$2:$M$370,3,0)</f>
        <v>1059</v>
      </c>
      <c r="K43" s="14">
        <f>VLOOKUP(I43,'[1]SH01 Second Homes'!$C$2:$M$370,11,0)</f>
        <v>781</v>
      </c>
      <c r="L43" s="14">
        <f t="shared" si="0"/>
        <v>-278</v>
      </c>
      <c r="M43" s="22">
        <f t="shared" si="1"/>
        <v>-0.26251180358829085</v>
      </c>
    </row>
    <row r="44" spans="2:13" x14ac:dyDescent="0.25">
      <c r="B44" s="24" t="s">
        <v>365</v>
      </c>
      <c r="C44" s="14">
        <f>VLOOKUP(B44,'[1]SH01 Second Homes'!$C$2:$M$370,3,0)</f>
        <v>442</v>
      </c>
      <c r="D44" s="14">
        <f>VLOOKUP(B44,'[1]SH01 Second Homes'!$C$2:$M$370,11,0)</f>
        <v>660</v>
      </c>
      <c r="E44" s="14">
        <f t="shared" ref="E44:E47" si="14">D44-C44</f>
        <v>218</v>
      </c>
      <c r="F44" s="22">
        <f t="shared" ref="F44:F47" si="15">(D44-C44)/C44</f>
        <v>0.49321266968325794</v>
      </c>
      <c r="H44" s="11" t="s">
        <v>151</v>
      </c>
      <c r="I44" s="24" t="s">
        <v>402</v>
      </c>
      <c r="J44" s="14">
        <f>VLOOKUP(I44,'[1]SH01 Second Homes'!$C$2:$M$370,3,0)</f>
        <v>417</v>
      </c>
      <c r="K44" s="14">
        <f>VLOOKUP(I44,'[1]SH01 Second Homes'!$C$2:$M$370,11,0)</f>
        <v>213</v>
      </c>
      <c r="L44" s="14">
        <f t="shared" si="0"/>
        <v>-204</v>
      </c>
      <c r="M44" s="22">
        <f t="shared" si="1"/>
        <v>-0.48920863309352519</v>
      </c>
    </row>
    <row r="45" spans="2:13" x14ac:dyDescent="0.25">
      <c r="B45" s="24" t="s">
        <v>384</v>
      </c>
      <c r="C45" s="14">
        <f>VLOOKUP(B45,'[1]SH01 Second Homes'!$C$2:$M$370,3,0)</f>
        <v>773</v>
      </c>
      <c r="D45" s="14">
        <f>VLOOKUP(B45,'[1]SH01 Second Homes'!$C$2:$M$370,11,0)</f>
        <v>805</v>
      </c>
      <c r="E45" s="14">
        <f t="shared" si="14"/>
        <v>32</v>
      </c>
      <c r="F45" s="22">
        <f t="shared" si="15"/>
        <v>4.1397153945666239E-2</v>
      </c>
      <c r="H45" s="11" t="s">
        <v>151</v>
      </c>
      <c r="I45" s="24" t="s">
        <v>403</v>
      </c>
      <c r="J45" s="14">
        <f>VLOOKUP(I45,'[1]SH01 Second Homes'!$C$2:$M$370,3,0)</f>
        <v>208</v>
      </c>
      <c r="K45" s="14">
        <f>VLOOKUP(I45,'[1]SH01 Second Homes'!$C$2:$M$370,11,0)</f>
        <v>88</v>
      </c>
      <c r="L45" s="14">
        <f t="shared" si="0"/>
        <v>-120</v>
      </c>
      <c r="M45" s="22">
        <f t="shared" si="1"/>
        <v>-0.57692307692307687</v>
      </c>
    </row>
    <row r="46" spans="2:13" x14ac:dyDescent="0.25">
      <c r="B46" s="24" t="s">
        <v>373</v>
      </c>
      <c r="C46" s="14">
        <f>VLOOKUP(B46,'[1]SH01 Second Homes'!$C$2:$M$370,3,0)</f>
        <v>295</v>
      </c>
      <c r="D46" s="14">
        <f>VLOOKUP(B46,'[1]SH01 Second Homes'!$C$2:$M$370,11,0)</f>
        <v>334</v>
      </c>
      <c r="E46" s="14">
        <f t="shared" si="14"/>
        <v>39</v>
      </c>
      <c r="F46" s="22">
        <f t="shared" si="15"/>
        <v>0.13220338983050847</v>
      </c>
      <c r="H46" s="11" t="s">
        <v>151</v>
      </c>
      <c r="I46" s="24" t="s">
        <v>404</v>
      </c>
      <c r="J46" s="14">
        <f>VLOOKUP(I46,'[1]SH01 Second Homes'!$C$2:$M$370,3,0)</f>
        <v>351</v>
      </c>
      <c r="K46" s="14">
        <f>VLOOKUP(I46,'[1]SH01 Second Homes'!$C$2:$M$370,11,0)</f>
        <v>103</v>
      </c>
      <c r="L46" s="14">
        <f t="shared" si="0"/>
        <v>-248</v>
      </c>
      <c r="M46" s="22">
        <f t="shared" si="1"/>
        <v>-0.70655270655270652</v>
      </c>
    </row>
    <row r="47" spans="2:13" x14ac:dyDescent="0.25">
      <c r="B47" s="24" t="s">
        <v>394</v>
      </c>
      <c r="C47" s="14">
        <f>VLOOKUP(B47,'[1]SH01 Second Homes'!$C$2:$M$370,3,0)</f>
        <v>997</v>
      </c>
      <c r="D47" s="14">
        <f>VLOOKUP(B47,'[1]SH01 Second Homes'!$C$2:$M$370,11,0)</f>
        <v>1000</v>
      </c>
      <c r="E47" s="14">
        <f t="shared" si="14"/>
        <v>3</v>
      </c>
      <c r="F47" s="22">
        <f t="shared" si="15"/>
        <v>3.009027081243731E-3</v>
      </c>
    </row>
    <row r="48" spans="2:13" x14ac:dyDescent="0.25">
      <c r="B48" s="31"/>
      <c r="C48" s="31"/>
      <c r="D48" s="31"/>
      <c r="E48" s="31"/>
      <c r="F48" s="32"/>
    </row>
    <row r="49" spans="2:6" x14ac:dyDescent="0.25">
      <c r="B49" s="11" t="s">
        <v>151</v>
      </c>
      <c r="C49" s="12">
        <v>2010</v>
      </c>
      <c r="D49" s="12">
        <v>2018</v>
      </c>
      <c r="E49" s="12" t="s">
        <v>67</v>
      </c>
      <c r="F49" s="12" t="s">
        <v>68</v>
      </c>
    </row>
    <row r="50" spans="2:6" x14ac:dyDescent="0.25">
      <c r="B50" s="24" t="s">
        <v>380</v>
      </c>
      <c r="C50" s="14">
        <f>VLOOKUP(B50,'[1]SH01 Second Homes'!$C$2:$M$370,3,0)</f>
        <v>745</v>
      </c>
      <c r="D50" s="14">
        <f>VLOOKUP(B50,'[1]SH01 Second Homes'!$C$2:$M$370,11,0)</f>
        <v>787</v>
      </c>
      <c r="E50" s="14">
        <f>D50-C50</f>
        <v>42</v>
      </c>
      <c r="F50" s="22">
        <f>(D50-C50)/C50</f>
        <v>5.6375838926174496E-2</v>
      </c>
    </row>
    <row r="51" spans="2:6" x14ac:dyDescent="0.25">
      <c r="B51" s="24" t="s">
        <v>395</v>
      </c>
      <c r="C51" s="14">
        <f>VLOOKUP(B51,'[1]SH01 Second Homes'!$C$2:$M$370,3,0)</f>
        <v>3375</v>
      </c>
      <c r="D51" s="14">
        <f>VLOOKUP(B51,'[1]SH01 Second Homes'!$C$2:$M$370,11,0)</f>
        <v>3363</v>
      </c>
      <c r="E51" s="14">
        <f t="shared" ref="E51:E60" si="16">D51-C51</f>
        <v>-12</v>
      </c>
      <c r="F51" s="22">
        <f t="shared" ref="F51:F60" si="17">(D51-C51)/C51</f>
        <v>-3.5555555555555557E-3</v>
      </c>
    </row>
    <row r="52" spans="2:6" x14ac:dyDescent="0.25">
      <c r="B52" s="24" t="s">
        <v>385</v>
      </c>
      <c r="C52" s="14">
        <f>VLOOKUP(B52,'[1]SH01 Second Homes'!$C$2:$M$370,3,0)</f>
        <v>2101</v>
      </c>
      <c r="D52" s="14">
        <f>VLOOKUP(B52,'[1]SH01 Second Homes'!$C$2:$M$370,11,0)</f>
        <v>2172</v>
      </c>
      <c r="E52" s="14">
        <f t="shared" si="16"/>
        <v>71</v>
      </c>
      <c r="F52" s="22">
        <f t="shared" si="17"/>
        <v>3.3793431699190864E-2</v>
      </c>
    </row>
    <row r="53" spans="2:6" x14ac:dyDescent="0.25">
      <c r="B53" s="24" t="s">
        <v>393</v>
      </c>
      <c r="C53" s="14">
        <f>VLOOKUP(B53,'[1]SH01 Second Homes'!$C$2:$M$370,3,0)</f>
        <v>14095</v>
      </c>
      <c r="D53" s="14">
        <f>VLOOKUP(B53,'[1]SH01 Second Homes'!$C$2:$M$370,11,0)</f>
        <v>14189</v>
      </c>
      <c r="E53" s="14">
        <f t="shared" si="16"/>
        <v>94</v>
      </c>
      <c r="F53" s="22">
        <f t="shared" si="17"/>
        <v>6.6690315714792482E-3</v>
      </c>
    </row>
    <row r="54" spans="2:6" x14ac:dyDescent="0.25">
      <c r="B54" s="24" t="s">
        <v>403</v>
      </c>
      <c r="C54" s="14">
        <f>VLOOKUP(B54,'[1]SH01 Second Homes'!$C$2:$M$370,3,0)</f>
        <v>208</v>
      </c>
      <c r="D54" s="14">
        <f>VLOOKUP(B54,'[1]SH01 Second Homes'!$C$2:$M$370,11,0)</f>
        <v>88</v>
      </c>
      <c r="E54" s="14">
        <f t="shared" si="16"/>
        <v>-120</v>
      </c>
      <c r="F54" s="22">
        <f t="shared" si="17"/>
        <v>-0.57692307692307687</v>
      </c>
    </row>
    <row r="55" spans="2:6" x14ac:dyDescent="0.25">
      <c r="B55" s="24" t="s">
        <v>374</v>
      </c>
      <c r="C55" s="14">
        <f>VLOOKUP(B55,'[1]SH01 Second Homes'!$C$2:$M$370,3,0)</f>
        <v>455</v>
      </c>
      <c r="D55" s="14">
        <f>VLOOKUP(B55,'[1]SH01 Second Homes'!$C$2:$M$370,11,0)</f>
        <v>510</v>
      </c>
      <c r="E55" s="14">
        <f t="shared" si="16"/>
        <v>55</v>
      </c>
      <c r="F55" s="22">
        <f t="shared" si="17"/>
        <v>0.12087912087912088</v>
      </c>
    </row>
    <row r="56" spans="2:6" x14ac:dyDescent="0.25">
      <c r="B56" s="24" t="s">
        <v>401</v>
      </c>
      <c r="C56" s="14">
        <f>VLOOKUP(B56,'[1]SH01 Second Homes'!$C$2:$M$370,3,0)</f>
        <v>1059</v>
      </c>
      <c r="D56" s="14">
        <f>VLOOKUP(B56,'[1]SH01 Second Homes'!$C$2:$M$370,11,0)</f>
        <v>781</v>
      </c>
      <c r="E56" s="14">
        <f t="shared" si="16"/>
        <v>-278</v>
      </c>
      <c r="F56" s="22">
        <f t="shared" si="17"/>
        <v>-0.26251180358829085</v>
      </c>
    </row>
    <row r="57" spans="2:6" x14ac:dyDescent="0.25">
      <c r="B57" s="24" t="s">
        <v>398</v>
      </c>
      <c r="C57" s="14">
        <f>VLOOKUP(B57,'[1]SH01 Second Homes'!$C$2:$M$370,3,0)</f>
        <v>1775</v>
      </c>
      <c r="D57" s="14">
        <f>VLOOKUP(B57,'[1]SH01 Second Homes'!$C$2:$M$370,11,0)</f>
        <v>1554</v>
      </c>
      <c r="E57" s="14">
        <f t="shared" si="16"/>
        <v>-221</v>
      </c>
      <c r="F57" s="22">
        <f t="shared" si="17"/>
        <v>-0.12450704225352113</v>
      </c>
    </row>
    <row r="58" spans="2:6" x14ac:dyDescent="0.25">
      <c r="B58" s="24" t="s">
        <v>404</v>
      </c>
      <c r="C58" s="14">
        <f>VLOOKUP(B58,'[1]SH01 Second Homes'!$C$2:$M$370,3,0)</f>
        <v>351</v>
      </c>
      <c r="D58" s="14">
        <f>VLOOKUP(B58,'[1]SH01 Second Homes'!$C$2:$M$370,11,0)</f>
        <v>103</v>
      </c>
      <c r="E58" s="14">
        <f t="shared" si="16"/>
        <v>-248</v>
      </c>
      <c r="F58" s="22">
        <f t="shared" si="17"/>
        <v>-0.70655270655270652</v>
      </c>
    </row>
    <row r="59" spans="2:6" x14ac:dyDescent="0.25">
      <c r="B59" s="24" t="s">
        <v>402</v>
      </c>
      <c r="C59" s="14">
        <f>VLOOKUP(B59,'[1]SH01 Second Homes'!$C$2:$M$370,3,0)</f>
        <v>417</v>
      </c>
      <c r="D59" s="14">
        <f>VLOOKUP(B59,'[1]SH01 Second Homes'!$C$2:$M$370,11,0)</f>
        <v>213</v>
      </c>
      <c r="E59" s="14">
        <f t="shared" si="16"/>
        <v>-204</v>
      </c>
      <c r="F59" s="22">
        <f t="shared" si="17"/>
        <v>-0.48920863309352519</v>
      </c>
    </row>
    <row r="60" spans="2:6" x14ac:dyDescent="0.25">
      <c r="B60" s="24" t="s">
        <v>392</v>
      </c>
      <c r="C60" s="14">
        <f>VLOOKUP(B60,'[1]SH01 Second Homes'!$C$2:$M$370,3,0)</f>
        <v>1518</v>
      </c>
      <c r="D60" s="14">
        <f>VLOOKUP(B60,'[1]SH01 Second Homes'!$C$2:$M$370,11,0)</f>
        <v>1530</v>
      </c>
      <c r="E60" s="14">
        <f t="shared" si="16"/>
        <v>12</v>
      </c>
      <c r="F60" s="22">
        <f t="shared" si="17"/>
        <v>7.9051383399209481E-3</v>
      </c>
    </row>
    <row r="61" spans="2:6" x14ac:dyDescent="0.25">
      <c r="B61" s="24" t="s">
        <v>399</v>
      </c>
      <c r="C61" s="14">
        <f>VLOOKUP(B61,'[1]SH01 Second Homes'!$C$2:$M$370,3,0)</f>
        <v>1813</v>
      </c>
      <c r="D61" s="14">
        <f>VLOOKUP(B61,'[1]SH01 Second Homes'!$C$2:$M$370,11,0)</f>
        <v>1547</v>
      </c>
      <c r="E61" s="14">
        <f t="shared" ref="E61" si="18">D61-C61</f>
        <v>-266</v>
      </c>
      <c r="F61" s="22">
        <f t="shared" ref="F61" si="19">(D61-C61)/C61</f>
        <v>-0.14671814671814673</v>
      </c>
    </row>
  </sheetData>
  <autoFilter ref="H5:M46">
    <sortState ref="H6:M46">
      <sortCondition descending="1" ref="M5:M46"/>
    </sortState>
  </autoFilter>
  <conditionalFormatting sqref="M6:M36">
    <cfRule type="colorScale" priority="7">
      <colorScale>
        <cfvo type="min"/>
        <cfvo type="percentile" val="50"/>
        <cfvo type="max"/>
        <color rgb="FFF8696B"/>
        <color rgb="FFFFEB84"/>
        <color rgb="FF63BE7B"/>
      </colorScale>
    </cfRule>
  </conditionalFormatting>
  <conditionalFormatting sqref="F50:F61">
    <cfRule type="colorScale" priority="4">
      <colorScale>
        <cfvo type="min"/>
        <cfvo type="percentile" val="50"/>
        <cfvo type="max"/>
        <color rgb="FFF8696B"/>
        <color rgb="FFFFEB84"/>
        <color rgb="FF63BE7B"/>
      </colorScale>
    </cfRule>
  </conditionalFormatting>
  <conditionalFormatting sqref="F26:F31">
    <cfRule type="colorScale" priority="15">
      <colorScale>
        <cfvo type="min"/>
        <cfvo type="percentile" val="50"/>
        <cfvo type="max"/>
        <color rgb="FFF8696B"/>
        <color rgb="FFFFEB84"/>
        <color rgb="FF63BE7B"/>
      </colorScale>
    </cfRule>
  </conditionalFormatting>
  <conditionalFormatting sqref="F16:F23">
    <cfRule type="colorScale" priority="16">
      <colorScale>
        <cfvo type="min"/>
        <cfvo type="percentile" val="50"/>
        <cfvo type="max"/>
        <color rgb="FFF8696B"/>
        <color rgb="FFFFEB84"/>
        <color rgb="FF63BE7B"/>
      </colorScale>
    </cfRule>
  </conditionalFormatting>
  <conditionalFormatting sqref="F43:F48">
    <cfRule type="colorScale" priority="52">
      <colorScale>
        <cfvo type="min"/>
        <cfvo type="percentile" val="50"/>
        <cfvo type="max"/>
        <color rgb="FFF8696B"/>
        <color rgb="FFFFEB84"/>
        <color rgb="FF63BE7B"/>
      </colorScale>
    </cfRule>
  </conditionalFormatting>
  <conditionalFormatting sqref="F35:F40">
    <cfRule type="colorScale" priority="53">
      <colorScale>
        <cfvo type="min"/>
        <cfvo type="percentile" val="50"/>
        <cfvo type="max"/>
        <color rgb="FFF8696B"/>
        <color rgb="FFFFEB84"/>
        <color rgb="FF63BE7B"/>
      </colorScale>
    </cfRule>
  </conditionalFormatting>
  <conditionalFormatting sqref="F9:F12">
    <cfRule type="colorScale" priority="2">
      <colorScale>
        <cfvo type="min"/>
        <cfvo type="percentile" val="50"/>
        <cfvo type="max"/>
        <color rgb="FFF8696B"/>
        <color rgb="FFFFEB84"/>
        <color rgb="FF63BE7B"/>
      </colorScale>
    </cfRule>
  </conditionalFormatting>
  <conditionalFormatting sqref="M37:M46">
    <cfRule type="colorScale" priority="68">
      <colorScale>
        <cfvo type="min"/>
        <cfvo type="percentile" val="50"/>
        <cfvo type="max"/>
        <color rgb="FFF8696B"/>
        <color rgb="FFFFEB84"/>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62"/>
  <sheetViews>
    <sheetView workbookViewId="0">
      <selection activeCell="I31" sqref="I31"/>
    </sheetView>
  </sheetViews>
  <sheetFormatPr defaultRowHeight="15" x14ac:dyDescent="0.25"/>
  <cols>
    <col min="1" max="1" width="9.140625" style="6"/>
    <col min="2" max="2" width="14.7109375" style="6" customWidth="1"/>
    <col min="3" max="6" width="11.140625" style="6" customWidth="1"/>
    <col min="7" max="7" width="31.28515625" style="6" bestFit="1" customWidth="1"/>
    <col min="8" max="8" width="17.42578125" style="6" customWidth="1"/>
    <col min="9" max="9" width="26.7109375" style="6" customWidth="1"/>
    <col min="10" max="16384" width="9.140625" style="6"/>
  </cols>
  <sheetData>
    <row r="3" spans="2:14" ht="23.25" x14ac:dyDescent="0.35">
      <c r="B3" s="19" t="s">
        <v>405</v>
      </c>
      <c r="C3" s="10"/>
      <c r="D3" s="10"/>
      <c r="E3" s="10"/>
      <c r="F3" s="10"/>
    </row>
    <row r="4" spans="2:14" x14ac:dyDescent="0.25">
      <c r="C4" s="10"/>
      <c r="D4" s="10"/>
      <c r="E4" s="10"/>
      <c r="F4" s="10"/>
    </row>
    <row r="5" spans="2:14" x14ac:dyDescent="0.25">
      <c r="B5" s="13"/>
      <c r="C5" s="20">
        <v>2017</v>
      </c>
      <c r="D5" s="20">
        <v>2019</v>
      </c>
      <c r="E5" s="20" t="s">
        <v>67</v>
      </c>
      <c r="F5" s="20" t="s">
        <v>68</v>
      </c>
      <c r="H5" s="12" t="s">
        <v>13</v>
      </c>
      <c r="I5" s="12" t="s">
        <v>14</v>
      </c>
      <c r="J5" s="12">
        <v>2017</v>
      </c>
      <c r="K5" s="12">
        <v>2019</v>
      </c>
      <c r="L5" s="12" t="s">
        <v>67</v>
      </c>
      <c r="M5" s="12" t="s">
        <v>68</v>
      </c>
    </row>
    <row r="6" spans="2:14" x14ac:dyDescent="0.25">
      <c r="B6" s="21" t="s">
        <v>27</v>
      </c>
      <c r="C6" s="14">
        <f>SUM(C9:C16)</f>
        <v>22868</v>
      </c>
      <c r="D6" s="14">
        <f>SUM(D9:D16)</f>
        <v>24197</v>
      </c>
      <c r="E6" s="14">
        <f t="shared" ref="E6" si="0">D6-C6</f>
        <v>1329</v>
      </c>
      <c r="F6" s="22">
        <f t="shared" ref="F6" si="1">IFERROR(E6/C6, "")</f>
        <v>5.8116144831205176E-2</v>
      </c>
      <c r="H6" s="11" t="s">
        <v>406</v>
      </c>
      <c r="I6" s="24" t="s">
        <v>407</v>
      </c>
      <c r="J6" s="14">
        <v>0</v>
      </c>
      <c r="K6" s="14">
        <v>0</v>
      </c>
      <c r="L6" s="14">
        <f t="shared" ref="L6:L27" si="2">K6-J6</f>
        <v>0</v>
      </c>
      <c r="M6" s="22" t="str">
        <f t="shared" ref="M6:M27" si="3">IFERROR(L6/J6, "")</f>
        <v/>
      </c>
      <c r="N6" s="6" t="s">
        <v>408</v>
      </c>
    </row>
    <row r="7" spans="2:14" x14ac:dyDescent="0.25">
      <c r="B7" s="13"/>
      <c r="C7" s="23"/>
      <c r="D7" s="23"/>
      <c r="E7" s="23"/>
      <c r="F7" s="23"/>
      <c r="H7" s="11" t="s">
        <v>409</v>
      </c>
      <c r="I7" s="24" t="s">
        <v>410</v>
      </c>
      <c r="J7" s="14">
        <v>0</v>
      </c>
      <c r="K7" s="14">
        <v>0</v>
      </c>
      <c r="L7" s="14">
        <f t="shared" si="2"/>
        <v>0</v>
      </c>
      <c r="M7" s="22" t="str">
        <f t="shared" si="3"/>
        <v/>
      </c>
      <c r="N7" s="6" t="s">
        <v>408</v>
      </c>
    </row>
    <row r="8" spans="2:14" x14ac:dyDescent="0.25">
      <c r="B8" s="11" t="s">
        <v>13</v>
      </c>
      <c r="C8" s="20">
        <v>2017</v>
      </c>
      <c r="D8" s="20">
        <v>2019</v>
      </c>
      <c r="E8" s="20" t="s">
        <v>67</v>
      </c>
      <c r="F8" s="20" t="s">
        <v>68</v>
      </c>
      <c r="H8" s="11" t="s">
        <v>409</v>
      </c>
      <c r="I8" s="24" t="s">
        <v>411</v>
      </c>
      <c r="J8" s="14">
        <v>230</v>
      </c>
      <c r="K8" s="14">
        <v>437</v>
      </c>
      <c r="L8" s="14">
        <f t="shared" si="2"/>
        <v>207</v>
      </c>
      <c r="M8" s="22">
        <f t="shared" si="3"/>
        <v>0.9</v>
      </c>
    </row>
    <row r="9" spans="2:14" x14ac:dyDescent="0.25">
      <c r="B9" s="14" t="s">
        <v>412</v>
      </c>
      <c r="C9" s="14">
        <f t="shared" ref="C9:D16" si="4">SUMIF($H$6:$H$27, $B9, J$6:J$27)</f>
        <v>5749</v>
      </c>
      <c r="D9" s="14">
        <f t="shared" si="4"/>
        <v>6913</v>
      </c>
      <c r="E9" s="14">
        <f t="shared" ref="E9:E16" si="5">D9-C9</f>
        <v>1164</v>
      </c>
      <c r="F9" s="22">
        <f t="shared" ref="F9:F16" si="6">IFERROR(E9/C9, "")</f>
        <v>0.20246999478170116</v>
      </c>
      <c r="H9" s="11" t="s">
        <v>412</v>
      </c>
      <c r="I9" s="24" t="s">
        <v>413</v>
      </c>
      <c r="J9" s="14">
        <v>2801</v>
      </c>
      <c r="K9" s="14">
        <v>4047</v>
      </c>
      <c r="L9" s="14">
        <f t="shared" si="2"/>
        <v>1246</v>
      </c>
      <c r="M9" s="22">
        <f t="shared" si="3"/>
        <v>0.44484112816851124</v>
      </c>
    </row>
    <row r="10" spans="2:14" x14ac:dyDescent="0.25">
      <c r="B10" s="14" t="s">
        <v>409</v>
      </c>
      <c r="C10" s="14">
        <f t="shared" si="4"/>
        <v>1975</v>
      </c>
      <c r="D10" s="14">
        <f t="shared" si="4"/>
        <v>2169</v>
      </c>
      <c r="E10" s="14">
        <f t="shared" si="5"/>
        <v>194</v>
      </c>
      <c r="F10" s="22">
        <f t="shared" si="6"/>
        <v>9.8227848101265822E-2</v>
      </c>
      <c r="H10" s="11" t="s">
        <v>414</v>
      </c>
      <c r="I10" s="24" t="s">
        <v>415</v>
      </c>
      <c r="J10" s="14">
        <v>166</v>
      </c>
      <c r="K10" s="14">
        <v>228</v>
      </c>
      <c r="L10" s="14">
        <f t="shared" si="2"/>
        <v>62</v>
      </c>
      <c r="M10" s="22">
        <f t="shared" si="3"/>
        <v>0.37349397590361444</v>
      </c>
    </row>
    <row r="11" spans="2:14" x14ac:dyDescent="0.25">
      <c r="B11" s="14" t="s">
        <v>416</v>
      </c>
      <c r="C11" s="14">
        <f t="shared" si="4"/>
        <v>3363</v>
      </c>
      <c r="D11" s="14">
        <f t="shared" si="4"/>
        <v>3567</v>
      </c>
      <c r="E11" s="14">
        <f t="shared" si="5"/>
        <v>204</v>
      </c>
      <c r="F11" s="22">
        <f t="shared" si="6"/>
        <v>6.0660124888492414E-2</v>
      </c>
      <c r="H11" s="11" t="s">
        <v>417</v>
      </c>
      <c r="I11" s="24" t="s">
        <v>418</v>
      </c>
      <c r="J11" s="14">
        <v>1471</v>
      </c>
      <c r="K11" s="14">
        <v>1956</v>
      </c>
      <c r="L11" s="14">
        <f t="shared" si="2"/>
        <v>485</v>
      </c>
      <c r="M11" s="22">
        <f t="shared" si="3"/>
        <v>0.32970768184908228</v>
      </c>
    </row>
    <row r="12" spans="2:14" x14ac:dyDescent="0.25">
      <c r="B12" s="14" t="s">
        <v>414</v>
      </c>
      <c r="C12" s="14">
        <f t="shared" si="4"/>
        <v>432</v>
      </c>
      <c r="D12" s="14">
        <f t="shared" si="4"/>
        <v>453</v>
      </c>
      <c r="E12" s="14">
        <f t="shared" si="5"/>
        <v>21</v>
      </c>
      <c r="F12" s="22">
        <f t="shared" si="6"/>
        <v>4.8611111111111112E-2</v>
      </c>
      <c r="H12" s="11" t="s">
        <v>406</v>
      </c>
      <c r="I12" s="24" t="s">
        <v>419</v>
      </c>
      <c r="J12" s="14">
        <v>137</v>
      </c>
      <c r="K12" s="14">
        <v>163</v>
      </c>
      <c r="L12" s="14">
        <f t="shared" si="2"/>
        <v>26</v>
      </c>
      <c r="M12" s="22">
        <f t="shared" si="3"/>
        <v>0.18978102189781021</v>
      </c>
    </row>
    <row r="13" spans="2:14" x14ac:dyDescent="0.25">
      <c r="B13" s="14" t="s">
        <v>406</v>
      </c>
      <c r="C13" s="14">
        <f t="shared" si="4"/>
        <v>423</v>
      </c>
      <c r="D13" s="14">
        <f t="shared" si="4"/>
        <v>437</v>
      </c>
      <c r="E13" s="14">
        <f t="shared" si="5"/>
        <v>14</v>
      </c>
      <c r="F13" s="22">
        <f t="shared" si="6"/>
        <v>3.309692671394799E-2</v>
      </c>
      <c r="H13" s="11" t="s">
        <v>416</v>
      </c>
      <c r="I13" s="24" t="s">
        <v>420</v>
      </c>
      <c r="J13" s="14">
        <v>2716</v>
      </c>
      <c r="K13" s="14">
        <v>2973</v>
      </c>
      <c r="L13" s="14">
        <f t="shared" si="2"/>
        <v>257</v>
      </c>
      <c r="M13" s="22">
        <f t="shared" si="3"/>
        <v>9.4624447717231219E-2</v>
      </c>
    </row>
    <row r="14" spans="2:14" x14ac:dyDescent="0.25">
      <c r="B14" s="14" t="s">
        <v>421</v>
      </c>
      <c r="C14" s="14">
        <f t="shared" si="4"/>
        <v>2568</v>
      </c>
      <c r="D14" s="14">
        <f t="shared" si="4"/>
        <v>2642</v>
      </c>
      <c r="E14" s="14">
        <f t="shared" si="5"/>
        <v>74</v>
      </c>
      <c r="F14" s="22">
        <f t="shared" si="6"/>
        <v>2.881619937694704E-2</v>
      </c>
      <c r="H14" s="11" t="s">
        <v>421</v>
      </c>
      <c r="I14" s="24" t="s">
        <v>422</v>
      </c>
      <c r="J14" s="14">
        <v>2064</v>
      </c>
      <c r="K14" s="14">
        <v>2133</v>
      </c>
      <c r="L14" s="14">
        <f t="shared" si="2"/>
        <v>69</v>
      </c>
      <c r="M14" s="22">
        <f t="shared" si="3"/>
        <v>3.3430232558139532E-2</v>
      </c>
    </row>
    <row r="15" spans="2:14" x14ac:dyDescent="0.25">
      <c r="B15" s="14" t="s">
        <v>423</v>
      </c>
      <c r="C15" s="14">
        <f t="shared" si="4"/>
        <v>1261</v>
      </c>
      <c r="D15" s="14">
        <f t="shared" si="4"/>
        <v>1245</v>
      </c>
      <c r="E15" s="14">
        <f t="shared" si="5"/>
        <v>-16</v>
      </c>
      <c r="F15" s="22">
        <f t="shared" si="6"/>
        <v>-1.2688342585249802E-2</v>
      </c>
      <c r="H15" s="11" t="s">
        <v>421</v>
      </c>
      <c r="I15" s="24" t="s">
        <v>424</v>
      </c>
      <c r="J15" s="14">
        <v>504</v>
      </c>
      <c r="K15" s="14">
        <v>509</v>
      </c>
      <c r="L15" s="14">
        <f t="shared" si="2"/>
        <v>5</v>
      </c>
      <c r="M15" s="22">
        <f t="shared" si="3"/>
        <v>9.9206349206349201E-3</v>
      </c>
    </row>
    <row r="16" spans="2:14" x14ac:dyDescent="0.25">
      <c r="B16" s="14" t="s">
        <v>417</v>
      </c>
      <c r="C16" s="14">
        <f t="shared" si="4"/>
        <v>7097</v>
      </c>
      <c r="D16" s="14">
        <f t="shared" si="4"/>
        <v>6771</v>
      </c>
      <c r="E16" s="14">
        <f t="shared" si="5"/>
        <v>-326</v>
      </c>
      <c r="F16" s="22">
        <f t="shared" si="6"/>
        <v>-4.5934902071297731E-2</v>
      </c>
      <c r="H16" s="11" t="s">
        <v>409</v>
      </c>
      <c r="I16" s="24" t="s">
        <v>425</v>
      </c>
      <c r="J16" s="14">
        <v>1473</v>
      </c>
      <c r="K16" s="14">
        <v>1475</v>
      </c>
      <c r="L16" s="14">
        <f t="shared" si="2"/>
        <v>2</v>
      </c>
      <c r="M16" s="22">
        <f t="shared" si="3"/>
        <v>1.3577732518669382E-3</v>
      </c>
    </row>
    <row r="17" spans="2:14" x14ac:dyDescent="0.25">
      <c r="C17" s="10"/>
      <c r="D17" s="10"/>
      <c r="E17" s="10"/>
      <c r="F17" s="10"/>
      <c r="H17" s="11" t="s">
        <v>423</v>
      </c>
      <c r="I17" s="24" t="s">
        <v>426</v>
      </c>
      <c r="J17" s="14">
        <v>1261</v>
      </c>
      <c r="K17" s="14">
        <v>1245</v>
      </c>
      <c r="L17" s="14">
        <f t="shared" si="2"/>
        <v>-16</v>
      </c>
      <c r="M17" s="22">
        <f t="shared" si="3"/>
        <v>-1.2688342585249802E-2</v>
      </c>
    </row>
    <row r="18" spans="2:14" ht="18.75" x14ac:dyDescent="0.3">
      <c r="B18" s="27" t="s">
        <v>81</v>
      </c>
      <c r="H18" s="11" t="s">
        <v>406</v>
      </c>
      <c r="I18" s="24" t="s">
        <v>427</v>
      </c>
      <c r="J18" s="14">
        <v>274</v>
      </c>
      <c r="K18" s="14">
        <v>268</v>
      </c>
      <c r="L18" s="14">
        <f t="shared" si="2"/>
        <v>-6</v>
      </c>
      <c r="M18" s="22">
        <f t="shared" si="3"/>
        <v>-2.1897810218978103E-2</v>
      </c>
    </row>
    <row r="19" spans="2:14" x14ac:dyDescent="0.25">
      <c r="B19" s="11" t="s">
        <v>417</v>
      </c>
      <c r="C19" s="20">
        <v>2017</v>
      </c>
      <c r="D19" s="20">
        <v>2019</v>
      </c>
      <c r="E19" s="20" t="s">
        <v>67</v>
      </c>
      <c r="F19" s="20" t="s">
        <v>68</v>
      </c>
      <c r="H19" s="11" t="s">
        <v>412</v>
      </c>
      <c r="I19" s="24" t="s">
        <v>428</v>
      </c>
      <c r="J19" s="14">
        <v>1182</v>
      </c>
      <c r="K19" s="14">
        <v>1153</v>
      </c>
      <c r="L19" s="14">
        <f t="shared" si="2"/>
        <v>-29</v>
      </c>
      <c r="M19" s="22">
        <f t="shared" si="3"/>
        <v>-2.4534686971235193E-2</v>
      </c>
    </row>
    <row r="20" spans="2:14" x14ac:dyDescent="0.25">
      <c r="B20" s="34" t="s">
        <v>429</v>
      </c>
      <c r="C20" s="14">
        <v>1471</v>
      </c>
      <c r="D20" s="14">
        <v>1956</v>
      </c>
      <c r="E20" s="14">
        <f>D20-C20</f>
        <v>485</v>
      </c>
      <c r="F20" s="22">
        <f>IFERROR(E20/C20, "")</f>
        <v>0.32970768184908228</v>
      </c>
      <c r="H20" s="11" t="s">
        <v>412</v>
      </c>
      <c r="I20" s="24" t="s">
        <v>430</v>
      </c>
      <c r="J20" s="14">
        <v>1766</v>
      </c>
      <c r="K20" s="14">
        <v>1713</v>
      </c>
      <c r="L20" s="14">
        <f t="shared" si="2"/>
        <v>-53</v>
      </c>
      <c r="M20" s="22">
        <f t="shared" si="3"/>
        <v>-3.0011325028312569E-2</v>
      </c>
    </row>
    <row r="21" spans="2:14" x14ac:dyDescent="0.25">
      <c r="B21" s="34" t="s">
        <v>431</v>
      </c>
      <c r="C21" s="14">
        <v>5626</v>
      </c>
      <c r="D21" s="14">
        <v>4815</v>
      </c>
      <c r="E21" s="14">
        <f t="shared" ref="E21" si="7">D21-C21</f>
        <v>-811</v>
      </c>
      <c r="F21" s="22">
        <f t="shared" ref="F21" si="8">IFERROR(E21/C21, "")</f>
        <v>-0.14415215072875934</v>
      </c>
      <c r="H21" s="11" t="s">
        <v>414</v>
      </c>
      <c r="I21" s="24" t="s">
        <v>432</v>
      </c>
      <c r="J21" s="14">
        <v>232</v>
      </c>
      <c r="K21" s="14">
        <v>220</v>
      </c>
      <c r="L21" s="14">
        <f t="shared" si="2"/>
        <v>-12</v>
      </c>
      <c r="M21" s="22">
        <f t="shared" si="3"/>
        <v>-5.1724137931034482E-2</v>
      </c>
    </row>
    <row r="22" spans="2:14" x14ac:dyDescent="0.25">
      <c r="B22" s="35"/>
      <c r="H22" s="11" t="s">
        <v>409</v>
      </c>
      <c r="I22" s="24" t="s">
        <v>433</v>
      </c>
      <c r="J22" s="14">
        <v>272</v>
      </c>
      <c r="K22" s="14">
        <v>257</v>
      </c>
      <c r="L22" s="14">
        <f t="shared" si="2"/>
        <v>-15</v>
      </c>
      <c r="M22" s="22">
        <f t="shared" si="3"/>
        <v>-5.514705882352941E-2</v>
      </c>
    </row>
    <row r="23" spans="2:14" x14ac:dyDescent="0.25">
      <c r="B23" s="35"/>
      <c r="H23" s="11" t="s">
        <v>416</v>
      </c>
      <c r="I23" s="24" t="s">
        <v>434</v>
      </c>
      <c r="J23" s="14">
        <v>647</v>
      </c>
      <c r="K23" s="14">
        <v>594</v>
      </c>
      <c r="L23" s="14">
        <f t="shared" si="2"/>
        <v>-53</v>
      </c>
      <c r="M23" s="22">
        <f t="shared" si="3"/>
        <v>-8.1916537867078823E-2</v>
      </c>
    </row>
    <row r="24" spans="2:14" x14ac:dyDescent="0.25">
      <c r="B24" s="11" t="s">
        <v>409</v>
      </c>
      <c r="C24" s="20">
        <v>2017</v>
      </c>
      <c r="D24" s="20">
        <v>2019</v>
      </c>
      <c r="E24" s="20" t="s">
        <v>67</v>
      </c>
      <c r="F24" s="20" t="s">
        <v>68</v>
      </c>
      <c r="H24" s="11" t="s">
        <v>406</v>
      </c>
      <c r="I24" s="24" t="s">
        <v>435</v>
      </c>
      <c r="J24" s="14">
        <v>7</v>
      </c>
      <c r="K24" s="14">
        <v>6</v>
      </c>
      <c r="L24" s="14">
        <f t="shared" si="2"/>
        <v>-1</v>
      </c>
      <c r="M24" s="22">
        <f t="shared" si="3"/>
        <v>-0.14285714285714285</v>
      </c>
    </row>
    <row r="25" spans="2:14" x14ac:dyDescent="0.25">
      <c r="B25" s="34" t="s">
        <v>425</v>
      </c>
      <c r="C25" s="14">
        <v>1473</v>
      </c>
      <c r="D25" s="14">
        <v>1475</v>
      </c>
      <c r="E25" s="14">
        <f t="shared" ref="E25:E28" si="9">D25-C25</f>
        <v>2</v>
      </c>
      <c r="F25" s="22">
        <f t="shared" ref="F25:F28" si="10">IFERROR(E25/C25, "")</f>
        <v>1.3577732518669382E-3</v>
      </c>
      <c r="H25" s="11" t="s">
        <v>417</v>
      </c>
      <c r="I25" s="24" t="s">
        <v>431</v>
      </c>
      <c r="J25" s="14">
        <v>5626</v>
      </c>
      <c r="K25" s="14">
        <v>4815</v>
      </c>
      <c r="L25" s="14">
        <f t="shared" si="2"/>
        <v>-811</v>
      </c>
      <c r="M25" s="22">
        <f t="shared" si="3"/>
        <v>-0.14415215072875934</v>
      </c>
    </row>
    <row r="26" spans="2:14" x14ac:dyDescent="0.25">
      <c r="B26" s="34" t="s">
        <v>411</v>
      </c>
      <c r="C26" s="14">
        <v>230</v>
      </c>
      <c r="D26" s="14">
        <v>437</v>
      </c>
      <c r="E26" s="14">
        <f t="shared" si="9"/>
        <v>207</v>
      </c>
      <c r="F26" s="22">
        <f t="shared" si="10"/>
        <v>0.9</v>
      </c>
      <c r="H26" s="11" t="s">
        <v>414</v>
      </c>
      <c r="I26" s="24" t="s">
        <v>436</v>
      </c>
      <c r="J26" s="14">
        <v>34</v>
      </c>
      <c r="K26" s="14">
        <v>5</v>
      </c>
      <c r="L26" s="14">
        <f t="shared" si="2"/>
        <v>-29</v>
      </c>
      <c r="M26" s="22">
        <f t="shared" si="3"/>
        <v>-0.8529411764705882</v>
      </c>
    </row>
    <row r="27" spans="2:14" x14ac:dyDescent="0.25">
      <c r="B27" s="34" t="s">
        <v>433</v>
      </c>
      <c r="C27" s="14">
        <v>272</v>
      </c>
      <c r="D27" s="14">
        <v>257</v>
      </c>
      <c r="E27" s="14">
        <f t="shared" si="9"/>
        <v>-15</v>
      </c>
      <c r="F27" s="22">
        <f t="shared" si="10"/>
        <v>-5.514705882352941E-2</v>
      </c>
      <c r="H27" s="11" t="s">
        <v>406</v>
      </c>
      <c r="I27" s="24" t="s">
        <v>437</v>
      </c>
      <c r="J27" s="14">
        <v>5</v>
      </c>
      <c r="K27" s="14">
        <v>0</v>
      </c>
      <c r="L27" s="14">
        <f t="shared" si="2"/>
        <v>-5</v>
      </c>
      <c r="M27" s="22">
        <f t="shared" si="3"/>
        <v>-1</v>
      </c>
      <c r="N27" s="6" t="s">
        <v>408</v>
      </c>
    </row>
    <row r="28" spans="2:14" x14ac:dyDescent="0.25">
      <c r="B28" s="34" t="s">
        <v>410</v>
      </c>
      <c r="C28" s="14">
        <v>0</v>
      </c>
      <c r="D28" s="14">
        <v>0</v>
      </c>
      <c r="E28" s="14">
        <f t="shared" si="9"/>
        <v>0</v>
      </c>
      <c r="F28" s="22" t="str">
        <f t="shared" si="10"/>
        <v/>
      </c>
      <c r="G28" s="6" t="s">
        <v>408</v>
      </c>
    </row>
    <row r="29" spans="2:14" x14ac:dyDescent="0.25">
      <c r="B29" s="35"/>
    </row>
    <row r="30" spans="2:14" x14ac:dyDescent="0.25">
      <c r="B30" s="35"/>
    </row>
    <row r="31" spans="2:14" x14ac:dyDescent="0.25">
      <c r="B31" s="11" t="s">
        <v>426</v>
      </c>
      <c r="C31" s="20">
        <v>2017</v>
      </c>
      <c r="D31" s="20">
        <v>2019</v>
      </c>
      <c r="E31" s="20" t="s">
        <v>67</v>
      </c>
      <c r="F31" s="20" t="s">
        <v>68</v>
      </c>
    </row>
    <row r="32" spans="2:14" x14ac:dyDescent="0.25">
      <c r="B32" s="34" t="s">
        <v>426</v>
      </c>
      <c r="C32" s="14">
        <v>1261</v>
      </c>
      <c r="D32" s="14">
        <v>1245</v>
      </c>
      <c r="E32" s="14">
        <v>-16</v>
      </c>
      <c r="F32" s="22">
        <v>-1.2688342585249802E-2</v>
      </c>
    </row>
    <row r="35" spans="2:6" x14ac:dyDescent="0.25">
      <c r="B35" s="11" t="s">
        <v>412</v>
      </c>
      <c r="C35" s="20">
        <v>2017</v>
      </c>
      <c r="D35" s="20">
        <v>2019</v>
      </c>
      <c r="E35" s="20" t="s">
        <v>67</v>
      </c>
      <c r="F35" s="20" t="s">
        <v>68</v>
      </c>
    </row>
    <row r="36" spans="2:6" x14ac:dyDescent="0.25">
      <c r="B36" s="36" t="s">
        <v>430</v>
      </c>
      <c r="C36" s="14">
        <v>1766</v>
      </c>
      <c r="D36" s="14">
        <v>1713</v>
      </c>
      <c r="E36" s="14">
        <f t="shared" ref="E36:E38" si="11">D36-C36</f>
        <v>-53</v>
      </c>
      <c r="F36" s="22">
        <f t="shared" ref="F36:F38" si="12">IFERROR(E36/C36, "")</f>
        <v>-3.0011325028312569E-2</v>
      </c>
    </row>
    <row r="37" spans="2:6" x14ac:dyDescent="0.25">
      <c r="B37" s="36" t="s">
        <v>413</v>
      </c>
      <c r="C37" s="14">
        <v>2801</v>
      </c>
      <c r="D37" s="14">
        <v>4047</v>
      </c>
      <c r="E37" s="14">
        <f t="shared" si="11"/>
        <v>1246</v>
      </c>
      <c r="F37" s="22">
        <f t="shared" si="12"/>
        <v>0.44484112816851124</v>
      </c>
    </row>
    <row r="38" spans="2:6" x14ac:dyDescent="0.25">
      <c r="B38" s="36" t="s">
        <v>428</v>
      </c>
      <c r="C38" s="14">
        <v>1182</v>
      </c>
      <c r="D38" s="14">
        <v>1153</v>
      </c>
      <c r="E38" s="14">
        <f t="shared" si="11"/>
        <v>-29</v>
      </c>
      <c r="F38" s="22">
        <f t="shared" si="12"/>
        <v>-2.4534686971235193E-2</v>
      </c>
    </row>
    <row r="41" spans="2:6" x14ac:dyDescent="0.25">
      <c r="B41" s="11" t="s">
        <v>421</v>
      </c>
      <c r="C41" s="20">
        <v>2017</v>
      </c>
      <c r="D41" s="20">
        <v>2019</v>
      </c>
      <c r="E41" s="20" t="s">
        <v>67</v>
      </c>
      <c r="F41" s="20" t="s">
        <v>68</v>
      </c>
    </row>
    <row r="42" spans="2:6" x14ac:dyDescent="0.25">
      <c r="B42" s="34" t="s">
        <v>422</v>
      </c>
      <c r="C42" s="14">
        <v>2064</v>
      </c>
      <c r="D42" s="14">
        <v>2133</v>
      </c>
      <c r="E42" s="14">
        <f t="shared" ref="E42:E43" si="13">D42-C42</f>
        <v>69</v>
      </c>
      <c r="F42" s="22">
        <f t="shared" ref="F42:F43" si="14">IFERROR(E42/C42, "")</f>
        <v>3.3430232558139532E-2</v>
      </c>
    </row>
    <row r="43" spans="2:6" x14ac:dyDescent="0.25">
      <c r="B43" s="34" t="s">
        <v>424</v>
      </c>
      <c r="C43" s="14">
        <v>504</v>
      </c>
      <c r="D43" s="14">
        <v>509</v>
      </c>
      <c r="E43" s="14">
        <f t="shared" si="13"/>
        <v>5</v>
      </c>
      <c r="F43" s="22">
        <f t="shared" si="14"/>
        <v>9.9206349206349201E-3</v>
      </c>
    </row>
    <row r="46" spans="2:6" x14ac:dyDescent="0.25">
      <c r="B46" s="11" t="s">
        <v>414</v>
      </c>
      <c r="C46" s="20">
        <v>2017</v>
      </c>
      <c r="D46" s="20">
        <v>2019</v>
      </c>
      <c r="E46" s="20" t="s">
        <v>67</v>
      </c>
      <c r="F46" s="20" t="s">
        <v>68</v>
      </c>
    </row>
    <row r="47" spans="2:6" x14ac:dyDescent="0.25">
      <c r="B47" s="34" t="s">
        <v>432</v>
      </c>
      <c r="C47" s="14">
        <v>232</v>
      </c>
      <c r="D47" s="14">
        <v>220</v>
      </c>
      <c r="E47" s="14">
        <f t="shared" ref="E47:E48" si="15">D47-C47</f>
        <v>-12</v>
      </c>
      <c r="F47" s="22">
        <f t="shared" ref="F47:F48" si="16">IFERROR(E47/C47, "")</f>
        <v>-5.1724137931034482E-2</v>
      </c>
    </row>
    <row r="48" spans="2:6" x14ac:dyDescent="0.25">
      <c r="B48" s="34" t="s">
        <v>415</v>
      </c>
      <c r="C48" s="14">
        <v>166</v>
      </c>
      <c r="D48" s="14">
        <v>228</v>
      </c>
      <c r="E48" s="14">
        <f t="shared" si="15"/>
        <v>62</v>
      </c>
      <c r="F48" s="22">
        <f t="shared" si="16"/>
        <v>0.37349397590361444</v>
      </c>
    </row>
    <row r="49" spans="2:7" x14ac:dyDescent="0.25">
      <c r="B49" s="34" t="s">
        <v>436</v>
      </c>
      <c r="C49" s="14">
        <v>34</v>
      </c>
      <c r="D49" s="14">
        <v>5</v>
      </c>
      <c r="E49" s="14">
        <f>D49-C49</f>
        <v>-29</v>
      </c>
      <c r="F49" s="22">
        <f>IFERROR(E49/C49, "")</f>
        <v>-0.8529411764705882</v>
      </c>
    </row>
    <row r="52" spans="2:7" x14ac:dyDescent="0.25">
      <c r="B52" s="11" t="s">
        <v>406</v>
      </c>
      <c r="C52" s="20">
        <v>2017</v>
      </c>
      <c r="D52" s="20">
        <v>2019</v>
      </c>
      <c r="E52" s="20" t="s">
        <v>67</v>
      </c>
      <c r="F52" s="20" t="s">
        <v>68</v>
      </c>
    </row>
    <row r="53" spans="2:7" x14ac:dyDescent="0.25">
      <c r="B53" s="34" t="s">
        <v>427</v>
      </c>
      <c r="C53" s="14">
        <v>274</v>
      </c>
      <c r="D53" s="14">
        <v>268</v>
      </c>
      <c r="E53" s="14">
        <f t="shared" ref="E53:E57" si="17">D53-C53</f>
        <v>-6</v>
      </c>
      <c r="F53" s="22">
        <f t="shared" ref="F53:F57" si="18">IFERROR(E53/C53, "")</f>
        <v>-2.1897810218978103E-2</v>
      </c>
    </row>
    <row r="54" spans="2:7" x14ac:dyDescent="0.25">
      <c r="B54" s="34" t="s">
        <v>407</v>
      </c>
      <c r="C54" s="14">
        <v>0</v>
      </c>
      <c r="D54" s="14">
        <v>0</v>
      </c>
      <c r="E54" s="14">
        <f t="shared" si="17"/>
        <v>0</v>
      </c>
      <c r="F54" s="22" t="str">
        <f t="shared" si="18"/>
        <v/>
      </c>
      <c r="G54" s="6" t="s">
        <v>408</v>
      </c>
    </row>
    <row r="55" spans="2:7" x14ac:dyDescent="0.25">
      <c r="B55" s="34" t="s">
        <v>435</v>
      </c>
      <c r="C55" s="14">
        <v>7</v>
      </c>
      <c r="D55" s="14">
        <v>6</v>
      </c>
      <c r="E55" s="14">
        <f t="shared" si="17"/>
        <v>-1</v>
      </c>
      <c r="F55" s="22">
        <f t="shared" si="18"/>
        <v>-0.14285714285714285</v>
      </c>
    </row>
    <row r="56" spans="2:7" x14ac:dyDescent="0.25">
      <c r="B56" s="34" t="s">
        <v>419</v>
      </c>
      <c r="C56" s="14">
        <v>137</v>
      </c>
      <c r="D56" s="14">
        <v>163</v>
      </c>
      <c r="E56" s="14">
        <f t="shared" si="17"/>
        <v>26</v>
      </c>
      <c r="F56" s="22">
        <f t="shared" si="18"/>
        <v>0.18978102189781021</v>
      </c>
    </row>
    <row r="57" spans="2:7" x14ac:dyDescent="0.25">
      <c r="B57" s="34" t="s">
        <v>437</v>
      </c>
      <c r="C57" s="14">
        <v>5</v>
      </c>
      <c r="D57" s="14">
        <v>0</v>
      </c>
      <c r="E57" s="14">
        <f t="shared" si="17"/>
        <v>-5</v>
      </c>
      <c r="F57" s="22">
        <f t="shared" si="18"/>
        <v>-1</v>
      </c>
    </row>
    <row r="60" spans="2:7" x14ac:dyDescent="0.25">
      <c r="B60" s="11" t="s">
        <v>416</v>
      </c>
      <c r="C60" s="20">
        <v>2017</v>
      </c>
      <c r="D60" s="20">
        <v>2019</v>
      </c>
      <c r="E60" s="20" t="s">
        <v>67</v>
      </c>
      <c r="F60" s="20" t="s">
        <v>68</v>
      </c>
    </row>
    <row r="61" spans="2:7" x14ac:dyDescent="0.25">
      <c r="B61" s="34" t="s">
        <v>420</v>
      </c>
      <c r="C61" s="14">
        <v>2716</v>
      </c>
      <c r="D61" s="14">
        <v>2973</v>
      </c>
      <c r="E61" s="14">
        <f t="shared" ref="E61" si="19">D61-C61</f>
        <v>257</v>
      </c>
      <c r="F61" s="22">
        <f t="shared" ref="F61" si="20">IFERROR(E61/C61, "")</f>
        <v>9.4624447717231219E-2</v>
      </c>
    </row>
    <row r="62" spans="2:7" x14ac:dyDescent="0.25">
      <c r="B62" s="34" t="s">
        <v>434</v>
      </c>
      <c r="C62" s="14">
        <v>647</v>
      </c>
      <c r="D62" s="14">
        <v>594</v>
      </c>
      <c r="E62" s="14">
        <f>D62-C62</f>
        <v>-53</v>
      </c>
      <c r="F62" s="22">
        <f>IFERROR(E62/C62, "")</f>
        <v>-8.1916537867078823E-2</v>
      </c>
    </row>
  </sheetData>
  <autoFilter ref="H5:M27">
    <sortState ref="H6:M27">
      <sortCondition descending="1" ref="M5:M27"/>
    </sortState>
  </autoFilter>
  <conditionalFormatting sqref="F9:F16">
    <cfRule type="colorScale" priority="16">
      <colorScale>
        <cfvo type="min"/>
        <cfvo type="percentile" val="50"/>
        <cfvo type="max"/>
        <color rgb="FFF8696B"/>
        <color rgb="FFFFEB84"/>
        <color rgb="FF63BE7B"/>
      </colorScale>
    </cfRule>
  </conditionalFormatting>
  <conditionalFormatting sqref="M6:M27">
    <cfRule type="colorScale" priority="88">
      <colorScale>
        <cfvo type="min"/>
        <cfvo type="percentile" val="50"/>
        <cfvo type="max"/>
        <color rgb="FFF8696B"/>
        <color rgb="FFFFEB84"/>
        <color rgb="FF63BE7B"/>
      </colorScale>
    </cfRule>
  </conditionalFormatting>
  <conditionalFormatting sqref="F20:F21">
    <cfRule type="colorScale" priority="15">
      <colorScale>
        <cfvo type="min"/>
        <cfvo type="percentile" val="50"/>
        <cfvo type="max"/>
        <color rgb="FFF8696B"/>
        <color rgb="FFFFEB84"/>
        <color rgb="FF63BE7B"/>
      </colorScale>
    </cfRule>
  </conditionalFormatting>
  <conditionalFormatting sqref="F25:F28">
    <cfRule type="colorScale" priority="13">
      <colorScale>
        <cfvo type="min"/>
        <cfvo type="percentile" val="50"/>
        <cfvo type="max"/>
        <color rgb="FFF8696B"/>
        <color rgb="FFFFEB84"/>
        <color rgb="FF63BE7B"/>
      </colorScale>
    </cfRule>
  </conditionalFormatting>
  <conditionalFormatting sqref="F32">
    <cfRule type="colorScale" priority="12">
      <colorScale>
        <cfvo type="min"/>
        <cfvo type="percentile" val="50"/>
        <cfvo type="max"/>
        <color rgb="FFF8696B"/>
        <color rgb="FFFFEB84"/>
        <color rgb="FF63BE7B"/>
      </colorScale>
    </cfRule>
  </conditionalFormatting>
  <conditionalFormatting sqref="F36:F38">
    <cfRule type="colorScale" priority="10">
      <colorScale>
        <cfvo type="min"/>
        <cfvo type="percentile" val="50"/>
        <cfvo type="max"/>
        <color rgb="FFF8696B"/>
        <color rgb="FFFFEB84"/>
        <color rgb="FF63BE7B"/>
      </colorScale>
    </cfRule>
  </conditionalFormatting>
  <conditionalFormatting sqref="F42:F43">
    <cfRule type="colorScale" priority="8">
      <colorScale>
        <cfvo type="min"/>
        <cfvo type="percentile" val="50"/>
        <cfvo type="max"/>
        <color rgb="FFF8696B"/>
        <color rgb="FFFFEB84"/>
        <color rgb="FF63BE7B"/>
      </colorScale>
    </cfRule>
  </conditionalFormatting>
  <conditionalFormatting sqref="F47:F48">
    <cfRule type="colorScale" priority="6">
      <colorScale>
        <cfvo type="min"/>
        <cfvo type="percentile" val="50"/>
        <cfvo type="max"/>
        <color rgb="FFF8696B"/>
        <color rgb="FFFFEB84"/>
        <color rgb="FF63BE7B"/>
      </colorScale>
    </cfRule>
  </conditionalFormatting>
  <conditionalFormatting sqref="F53:F57">
    <cfRule type="colorScale" priority="5">
      <colorScale>
        <cfvo type="min"/>
        <cfvo type="percentile" val="50"/>
        <cfvo type="max"/>
        <color rgb="FFF8696B"/>
        <color rgb="FFFFEB84"/>
        <color rgb="FF63BE7B"/>
      </colorScale>
    </cfRule>
  </conditionalFormatting>
  <conditionalFormatting sqref="F61">
    <cfRule type="colorScale" priority="4">
      <colorScale>
        <cfvo type="min"/>
        <cfvo type="percentile" val="50"/>
        <cfvo type="max"/>
        <color rgb="FFF8696B"/>
        <color rgb="FFFFEB84"/>
        <color rgb="FF63BE7B"/>
      </colorScale>
    </cfRule>
  </conditionalFormatting>
  <conditionalFormatting sqref="F62">
    <cfRule type="colorScale" priority="3">
      <colorScale>
        <cfvo type="min"/>
        <cfvo type="percentile" val="50"/>
        <cfvo type="max"/>
        <color rgb="FFF8696B"/>
        <color rgb="FFFFEB84"/>
        <color rgb="FF63BE7B"/>
      </colorScale>
    </cfRule>
  </conditionalFormatting>
  <conditionalFormatting sqref="F49">
    <cfRule type="colorScale" priority="2">
      <colorScale>
        <cfvo type="min"/>
        <cfvo type="percentile" val="50"/>
        <cfvo type="max"/>
        <color rgb="FFF8696B"/>
        <color rgb="FFFFEB84"/>
        <color rgb="FF63BE7B"/>
      </colorScale>
    </cfRule>
  </conditionalFormatting>
  <conditionalFormatting sqref="F6">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3"/>
  <sheetViews>
    <sheetView topLeftCell="A38" workbookViewId="0">
      <selection activeCell="I29" sqref="I29"/>
    </sheetView>
  </sheetViews>
  <sheetFormatPr defaultRowHeight="15" x14ac:dyDescent="0.25"/>
  <cols>
    <col min="1" max="1" width="6.5703125" style="6" customWidth="1"/>
    <col min="2" max="2" width="26.85546875" style="6" bestFit="1" customWidth="1"/>
    <col min="3" max="7" width="9.140625" style="6"/>
    <col min="8" max="8" width="27.42578125" style="6" bestFit="1" customWidth="1"/>
    <col min="9" max="9" width="26.85546875" style="6" customWidth="1"/>
    <col min="10" max="16384" width="9.140625" style="6"/>
  </cols>
  <sheetData>
    <row r="3" spans="2:13" ht="23.25" x14ac:dyDescent="0.35">
      <c r="B3" s="19" t="s">
        <v>438</v>
      </c>
    </row>
    <row r="4" spans="2:13" ht="37.5" customHeight="1" x14ac:dyDescent="0.25"/>
    <row r="5" spans="2:13" x14ac:dyDescent="0.25">
      <c r="B5" s="13"/>
      <c r="C5" s="20">
        <v>2010</v>
      </c>
      <c r="D5" s="20">
        <v>2018</v>
      </c>
      <c r="E5" s="20" t="s">
        <v>67</v>
      </c>
      <c r="F5" s="20" t="s">
        <v>68</v>
      </c>
      <c r="H5" s="12" t="s">
        <v>13</v>
      </c>
      <c r="I5" s="12" t="s">
        <v>14</v>
      </c>
      <c r="J5" s="12">
        <v>2010</v>
      </c>
      <c r="K5" s="12">
        <v>2018</v>
      </c>
      <c r="L5" s="12" t="s">
        <v>67</v>
      </c>
      <c r="M5" s="12" t="s">
        <v>68</v>
      </c>
    </row>
    <row r="6" spans="2:13" x14ac:dyDescent="0.25">
      <c r="B6" s="21" t="s">
        <v>12</v>
      </c>
      <c r="C6" s="14">
        <f>VLOOKUP(B6,'[1]SH01 Second Homes'!$C$2:$M$370,3,0)</f>
        <v>15943</v>
      </c>
      <c r="D6" s="14">
        <f>VLOOKUP(B6,'[1]SH01 Second Homes'!$C$2:$M$370,11,0)</f>
        <v>11992</v>
      </c>
      <c r="E6" s="14">
        <f>D6-C6</f>
        <v>-3951</v>
      </c>
      <c r="F6" s="22">
        <f>(D6-C6)/C6</f>
        <v>-0.2478203600326162</v>
      </c>
      <c r="H6" s="11" t="s">
        <v>439</v>
      </c>
      <c r="I6" s="24" t="s">
        <v>440</v>
      </c>
      <c r="J6" s="14">
        <f>VLOOKUP(I6,'[1]SH01 Second Homes'!$C$2:$M$370,3,0)</f>
        <v>6</v>
      </c>
      <c r="K6" s="14">
        <f>VLOOKUP(I6,'[1]SH01 Second Homes'!$C$2:$M$370,11,0)</f>
        <v>105</v>
      </c>
      <c r="L6" s="14">
        <f t="shared" ref="L6:L39" si="0">K6-J6</f>
        <v>99</v>
      </c>
      <c r="M6" s="22">
        <f t="shared" ref="M6:M39" si="1">(K6-J6)/J6</f>
        <v>16.5</v>
      </c>
    </row>
    <row r="7" spans="2:13" x14ac:dyDescent="0.25">
      <c r="B7" s="13"/>
      <c r="C7" s="23"/>
      <c r="D7" s="23"/>
      <c r="E7" s="23"/>
      <c r="F7" s="23"/>
      <c r="H7" s="11" t="s">
        <v>439</v>
      </c>
      <c r="I7" s="24" t="s">
        <v>441</v>
      </c>
      <c r="J7" s="14">
        <f>VLOOKUP(I7,'[1]SH01 Second Homes'!$C$2:$M$370,3,0)</f>
        <v>134</v>
      </c>
      <c r="K7" s="14">
        <f>VLOOKUP(I7,'[1]SH01 Second Homes'!$C$2:$M$370,11,0)</f>
        <v>320</v>
      </c>
      <c r="L7" s="14">
        <f t="shared" si="0"/>
        <v>186</v>
      </c>
      <c r="M7" s="22">
        <f t="shared" si="1"/>
        <v>1.3880597014925373</v>
      </c>
    </row>
    <row r="8" spans="2:13" x14ac:dyDescent="0.25">
      <c r="B8" s="11" t="s">
        <v>13</v>
      </c>
      <c r="C8" s="12">
        <v>2010</v>
      </c>
      <c r="D8" s="12">
        <v>2018</v>
      </c>
      <c r="E8" s="12" t="s">
        <v>67</v>
      </c>
      <c r="F8" s="12" t="s">
        <v>68</v>
      </c>
      <c r="H8" s="11" t="s">
        <v>442</v>
      </c>
      <c r="I8" s="24" t="s">
        <v>443</v>
      </c>
      <c r="J8" s="14">
        <f>VLOOKUP(I8,'[1]SH01 Second Homes'!$C$2:$M$370,3,0)</f>
        <v>39</v>
      </c>
      <c r="K8" s="14">
        <f>VLOOKUP(I8,'[1]SH01 Second Homes'!$C$2:$M$370,11,0)</f>
        <v>89</v>
      </c>
      <c r="L8" s="14">
        <f t="shared" si="0"/>
        <v>50</v>
      </c>
      <c r="M8" s="22">
        <f t="shared" si="1"/>
        <v>1.2820512820512822</v>
      </c>
    </row>
    <row r="9" spans="2:13" x14ac:dyDescent="0.25">
      <c r="B9" s="14" t="s">
        <v>439</v>
      </c>
      <c r="C9" s="14">
        <f>VLOOKUP(B9,'[1]SH01 Second Homes'!$C$2:$M$370,3,0)</f>
        <v>1081</v>
      </c>
      <c r="D9" s="14">
        <f>VLOOKUP(B9,'[1]SH01 Second Homes'!$C$2:$M$370,11,0)</f>
        <v>1598</v>
      </c>
      <c r="E9" s="14">
        <f>D9-C9</f>
        <v>517</v>
      </c>
      <c r="F9" s="22">
        <f>(D9-C9)/C9</f>
        <v>0.47826086956521741</v>
      </c>
      <c r="H9" s="11" t="s">
        <v>444</v>
      </c>
      <c r="I9" s="24" t="s">
        <v>52</v>
      </c>
      <c r="J9" s="14">
        <f>VLOOKUP(I9,'[1]SH01 Second Homes'!$C$2:$M$370,3,0)</f>
        <v>900</v>
      </c>
      <c r="K9" s="14">
        <f>VLOOKUP(I9,'[1]SH01 Second Homes'!$C$2:$M$370,11,0)</f>
        <v>1695</v>
      </c>
      <c r="L9" s="14">
        <f t="shared" si="0"/>
        <v>795</v>
      </c>
      <c r="M9" s="22">
        <f t="shared" si="1"/>
        <v>0.8833333333333333</v>
      </c>
    </row>
    <row r="10" spans="2:13" x14ac:dyDescent="0.25">
      <c r="B10" s="14" t="s">
        <v>445</v>
      </c>
      <c r="C10" s="14">
        <f>VLOOKUP(B10,'[1]SH01 Second Homes'!$C$2:$M$370,3,0)</f>
        <v>1594</v>
      </c>
      <c r="D10" s="14">
        <f>VLOOKUP(B10,'[1]SH01 Second Homes'!$C$2:$M$370,11,0)</f>
        <v>1934</v>
      </c>
      <c r="E10" s="14">
        <f t="shared" ref="E10:E11" si="2">D10-C10</f>
        <v>340</v>
      </c>
      <c r="F10" s="22">
        <f t="shared" ref="F10:F11" si="3">(D10-C10)/C10</f>
        <v>0.21329987452948557</v>
      </c>
      <c r="H10" s="11" t="s">
        <v>442</v>
      </c>
      <c r="I10" s="24" t="s">
        <v>446</v>
      </c>
      <c r="J10" s="14">
        <f>VLOOKUP(I10,'[1]SH01 Second Homes'!$C$2:$M$370,3,0)</f>
        <v>62</v>
      </c>
      <c r="K10" s="14">
        <f>VLOOKUP(I10,'[1]SH01 Second Homes'!$C$2:$M$370,11,0)</f>
        <v>102</v>
      </c>
      <c r="L10" s="14">
        <f t="shared" si="0"/>
        <v>40</v>
      </c>
      <c r="M10" s="22">
        <f t="shared" si="1"/>
        <v>0.64516129032258063</v>
      </c>
    </row>
    <row r="11" spans="2:13" x14ac:dyDescent="0.25">
      <c r="B11" s="14" t="s">
        <v>444</v>
      </c>
      <c r="C11" s="14">
        <f>VLOOKUP(B11,'[1]SH01 Second Homes'!$C$2:$M$370,3,0)</f>
        <v>9156</v>
      </c>
      <c r="D11" s="14">
        <f>VLOOKUP(B11,'[1]SH01 Second Homes'!$C$2:$M$370,11,0)</f>
        <v>4026</v>
      </c>
      <c r="E11" s="14">
        <f t="shared" si="2"/>
        <v>-5130</v>
      </c>
      <c r="F11" s="22">
        <f t="shared" si="3"/>
        <v>-0.5602883355176933</v>
      </c>
      <c r="H11" s="11" t="s">
        <v>445</v>
      </c>
      <c r="I11" s="24" t="s">
        <v>42</v>
      </c>
      <c r="J11" s="14">
        <f>VLOOKUP(I11,'[1]SH01 Second Homes'!$C$2:$M$370,3,0)</f>
        <v>636</v>
      </c>
      <c r="K11" s="14">
        <f>VLOOKUP(I11,'[1]SH01 Second Homes'!$C$2:$M$370,11,0)</f>
        <v>1019</v>
      </c>
      <c r="L11" s="14">
        <f t="shared" si="0"/>
        <v>383</v>
      </c>
      <c r="M11" s="22">
        <f t="shared" si="1"/>
        <v>0.60220125786163525</v>
      </c>
    </row>
    <row r="12" spans="2:13" x14ac:dyDescent="0.25">
      <c r="B12" s="14" t="s">
        <v>442</v>
      </c>
      <c r="C12" s="14">
        <f>VLOOKUP(B12,'[1]SH01 Second Homes'!$C$2:$M$370,3,0)</f>
        <v>1379</v>
      </c>
      <c r="D12" s="14">
        <f>VLOOKUP(B12,'[1]SH01 Second Homes'!$C$2:$M$370,11,0)</f>
        <v>1630</v>
      </c>
      <c r="E12" s="14">
        <f>D12-C12</f>
        <v>251</v>
      </c>
      <c r="F12" s="22">
        <f>(D12-C12)/C12</f>
        <v>0.18201595358955766</v>
      </c>
      <c r="H12" s="11" t="s">
        <v>151</v>
      </c>
      <c r="I12" s="24" t="s">
        <v>447</v>
      </c>
      <c r="J12" s="14">
        <f>VLOOKUP(I12,'[1]SH01 Second Homes'!$C$2:$M$370,3,0)</f>
        <v>167</v>
      </c>
      <c r="K12" s="14">
        <f>VLOOKUP(I12,'[1]SH01 Second Homes'!$C$2:$M$370,11,0)</f>
        <v>261</v>
      </c>
      <c r="L12" s="14">
        <f t="shared" si="0"/>
        <v>94</v>
      </c>
      <c r="M12" s="22">
        <f t="shared" si="1"/>
        <v>0.56287425149700598</v>
      </c>
    </row>
    <row r="13" spans="2:13" x14ac:dyDescent="0.25">
      <c r="C13" s="10"/>
      <c r="D13" s="10"/>
      <c r="E13" s="10"/>
      <c r="F13" s="10"/>
      <c r="H13" s="11" t="s">
        <v>439</v>
      </c>
      <c r="I13" s="24" t="s">
        <v>439</v>
      </c>
      <c r="J13" s="14">
        <f>VLOOKUP(I13,'[1]SH01 Second Homes'!$C$2:$M$370,3,0)</f>
        <v>1081</v>
      </c>
      <c r="K13" s="14">
        <f>VLOOKUP(I13,'[1]SH01 Second Homes'!$C$2:$M$370,11,0)</f>
        <v>1598</v>
      </c>
      <c r="L13" s="14">
        <f t="shared" si="0"/>
        <v>517</v>
      </c>
      <c r="M13" s="22">
        <f t="shared" si="1"/>
        <v>0.47826086956521741</v>
      </c>
    </row>
    <row r="14" spans="2:13" ht="18.75" x14ac:dyDescent="0.3">
      <c r="B14" s="27" t="s">
        <v>81</v>
      </c>
      <c r="H14" s="11" t="s">
        <v>439</v>
      </c>
      <c r="I14" s="24" t="s">
        <v>40</v>
      </c>
      <c r="J14" s="14">
        <f>VLOOKUP(I14,'[1]SH01 Second Homes'!$C$2:$M$370,3,0)</f>
        <v>370</v>
      </c>
      <c r="K14" s="14">
        <f>VLOOKUP(I14,'[1]SH01 Second Homes'!$C$2:$M$370,11,0)</f>
        <v>515</v>
      </c>
      <c r="L14" s="14">
        <f t="shared" si="0"/>
        <v>145</v>
      </c>
      <c r="M14" s="22">
        <f t="shared" si="1"/>
        <v>0.39189189189189189</v>
      </c>
    </row>
    <row r="15" spans="2:13" x14ac:dyDescent="0.25">
      <c r="B15" s="11" t="s">
        <v>439</v>
      </c>
      <c r="C15" s="12">
        <v>2010</v>
      </c>
      <c r="D15" s="12">
        <v>2018</v>
      </c>
      <c r="E15" s="12" t="s">
        <v>67</v>
      </c>
      <c r="F15" s="12" t="s">
        <v>68</v>
      </c>
      <c r="H15" s="11" t="s">
        <v>439</v>
      </c>
      <c r="I15" s="24" t="s">
        <v>448</v>
      </c>
      <c r="J15" s="14">
        <f>VLOOKUP(I15,'[1]SH01 Second Homes'!$C$2:$M$370,3,0)</f>
        <v>172</v>
      </c>
      <c r="K15" s="14">
        <f>VLOOKUP(I15,'[1]SH01 Second Homes'!$C$2:$M$370,11,0)</f>
        <v>238</v>
      </c>
      <c r="L15" s="14">
        <f t="shared" si="0"/>
        <v>66</v>
      </c>
      <c r="M15" s="22">
        <f t="shared" si="1"/>
        <v>0.38372093023255816</v>
      </c>
    </row>
    <row r="16" spans="2:13" x14ac:dyDescent="0.25">
      <c r="B16" s="24" t="s">
        <v>440</v>
      </c>
      <c r="C16" s="14">
        <f>VLOOKUP(B16,'[1]SH01 Second Homes'!$C$2:$M$370,3,0)</f>
        <v>6</v>
      </c>
      <c r="D16" s="14">
        <f>VLOOKUP(B16,'[1]SH01 Second Homes'!$C$2:$M$370,11,0)</f>
        <v>105</v>
      </c>
      <c r="E16" s="14">
        <f>D16-C16</f>
        <v>99</v>
      </c>
      <c r="F16" s="22">
        <f>(D16-C16)/C16</f>
        <v>16.5</v>
      </c>
      <c r="H16" s="11" t="s">
        <v>439</v>
      </c>
      <c r="I16" s="24" t="s">
        <v>51</v>
      </c>
      <c r="J16" s="14">
        <f>VLOOKUP(I16,'[1]SH01 Second Homes'!$C$2:$M$370,3,0)</f>
        <v>75</v>
      </c>
      <c r="K16" s="14">
        <f>VLOOKUP(I16,'[1]SH01 Second Homes'!$C$2:$M$370,11,0)</f>
        <v>102</v>
      </c>
      <c r="L16" s="14">
        <f t="shared" si="0"/>
        <v>27</v>
      </c>
      <c r="M16" s="22">
        <f t="shared" si="1"/>
        <v>0.36</v>
      </c>
    </row>
    <row r="17" spans="2:13" x14ac:dyDescent="0.25">
      <c r="B17" s="24" t="s">
        <v>448</v>
      </c>
      <c r="C17" s="14">
        <f>VLOOKUP(B17,'[1]SH01 Second Homes'!$C$2:$M$370,3,0)</f>
        <v>172</v>
      </c>
      <c r="D17" s="14">
        <f>VLOOKUP(B17,'[1]SH01 Second Homes'!$C$2:$M$370,11,0)</f>
        <v>238</v>
      </c>
      <c r="E17" s="14">
        <f t="shared" ref="E17:E23" si="4">D17-C17</f>
        <v>66</v>
      </c>
      <c r="F17" s="22">
        <f t="shared" ref="F17:F23" si="5">(D17-C17)/C17</f>
        <v>0.38372093023255816</v>
      </c>
      <c r="H17" s="11" t="s">
        <v>442</v>
      </c>
      <c r="I17" s="24" t="s">
        <v>449</v>
      </c>
      <c r="J17" s="14">
        <f>VLOOKUP(I17,'[1]SH01 Second Homes'!$C$2:$M$370,3,0)</f>
        <v>313</v>
      </c>
      <c r="K17" s="14">
        <f>VLOOKUP(I17,'[1]SH01 Second Homes'!$C$2:$M$370,11,0)</f>
        <v>392</v>
      </c>
      <c r="L17" s="14">
        <f t="shared" si="0"/>
        <v>79</v>
      </c>
      <c r="M17" s="22">
        <f t="shared" si="1"/>
        <v>0.25239616613418531</v>
      </c>
    </row>
    <row r="18" spans="2:13" x14ac:dyDescent="0.25">
      <c r="B18" s="24" t="s">
        <v>51</v>
      </c>
      <c r="C18" s="14">
        <f>VLOOKUP(B18,'[1]SH01 Second Homes'!$C$2:$M$370,3,0)</f>
        <v>75</v>
      </c>
      <c r="D18" s="14">
        <f>VLOOKUP(B18,'[1]SH01 Second Homes'!$C$2:$M$370,11,0)</f>
        <v>102</v>
      </c>
      <c r="E18" s="14">
        <f t="shared" si="4"/>
        <v>27</v>
      </c>
      <c r="F18" s="22">
        <f t="shared" si="5"/>
        <v>0.36</v>
      </c>
      <c r="H18" s="11" t="s">
        <v>151</v>
      </c>
      <c r="I18" s="24" t="s">
        <v>450</v>
      </c>
      <c r="J18" s="14">
        <f>VLOOKUP(I18,'[1]SH01 Second Homes'!$C$2:$M$370,3,0)</f>
        <v>1341</v>
      </c>
      <c r="K18" s="14">
        <f>VLOOKUP(I18,'[1]SH01 Second Homes'!$C$2:$M$370,11,0)</f>
        <v>1644</v>
      </c>
      <c r="L18" s="14">
        <f t="shared" si="0"/>
        <v>303</v>
      </c>
      <c r="M18" s="22">
        <f t="shared" si="1"/>
        <v>0.22595078299776286</v>
      </c>
    </row>
    <row r="19" spans="2:13" x14ac:dyDescent="0.25">
      <c r="B19" s="24" t="s">
        <v>40</v>
      </c>
      <c r="C19" s="14">
        <f>VLOOKUP(B19,'[1]SH01 Second Homes'!$C$2:$M$370,3,0)</f>
        <v>370</v>
      </c>
      <c r="D19" s="14">
        <f>VLOOKUP(B19,'[1]SH01 Second Homes'!$C$2:$M$370,11,0)</f>
        <v>515</v>
      </c>
      <c r="E19" s="14">
        <f t="shared" si="4"/>
        <v>145</v>
      </c>
      <c r="F19" s="22">
        <f t="shared" si="5"/>
        <v>0.39189189189189189</v>
      </c>
      <c r="H19" s="11" t="s">
        <v>445</v>
      </c>
      <c r="I19" s="24" t="s">
        <v>445</v>
      </c>
      <c r="J19" s="14">
        <f>VLOOKUP(I19,'[1]SH01 Second Homes'!$C$2:$M$370,3,0)</f>
        <v>1594</v>
      </c>
      <c r="K19" s="14">
        <f>VLOOKUP(I19,'[1]SH01 Second Homes'!$C$2:$M$370,11,0)</f>
        <v>1934</v>
      </c>
      <c r="L19" s="14">
        <f t="shared" si="0"/>
        <v>340</v>
      </c>
      <c r="M19" s="22">
        <f t="shared" si="1"/>
        <v>0.21329987452948557</v>
      </c>
    </row>
    <row r="20" spans="2:13" x14ac:dyDescent="0.25">
      <c r="B20" s="24" t="s">
        <v>451</v>
      </c>
      <c r="C20" s="14">
        <f>VLOOKUP(B20,'[1]SH01 Second Homes'!$C$2:$M$370,3,0)</f>
        <v>130</v>
      </c>
      <c r="D20" s="14">
        <f>VLOOKUP(B20,'[1]SH01 Second Homes'!$C$2:$M$370,11,0)</f>
        <v>121</v>
      </c>
      <c r="E20" s="14">
        <f t="shared" si="4"/>
        <v>-9</v>
      </c>
      <c r="F20" s="22">
        <f t="shared" si="5"/>
        <v>-6.9230769230769235E-2</v>
      </c>
      <c r="H20" s="11" t="s">
        <v>442</v>
      </c>
      <c r="I20" s="24" t="s">
        <v>442</v>
      </c>
      <c r="J20" s="14">
        <f>VLOOKUP(I20,'[1]SH01 Second Homes'!$C$2:$M$370,3,0)</f>
        <v>1379</v>
      </c>
      <c r="K20" s="14">
        <f>VLOOKUP(I20,'[1]SH01 Second Homes'!$C$2:$M$370,11,0)</f>
        <v>1630</v>
      </c>
      <c r="L20" s="14">
        <f t="shared" si="0"/>
        <v>251</v>
      </c>
      <c r="M20" s="22">
        <f t="shared" si="1"/>
        <v>0.18201595358955766</v>
      </c>
    </row>
    <row r="21" spans="2:13" x14ac:dyDescent="0.25">
      <c r="B21" s="24" t="s">
        <v>441</v>
      </c>
      <c r="C21" s="14">
        <f>VLOOKUP(B21,'[1]SH01 Second Homes'!$C$2:$M$370,3,0)</f>
        <v>134</v>
      </c>
      <c r="D21" s="14">
        <f>VLOOKUP(B21,'[1]SH01 Second Homes'!$C$2:$M$370,11,0)</f>
        <v>320</v>
      </c>
      <c r="E21" s="14">
        <f t="shared" si="4"/>
        <v>186</v>
      </c>
      <c r="F21" s="22">
        <f t="shared" si="5"/>
        <v>1.3880597014925373</v>
      </c>
      <c r="H21" s="11" t="s">
        <v>442</v>
      </c>
      <c r="I21" s="24" t="s">
        <v>452</v>
      </c>
      <c r="J21" s="14">
        <f>VLOOKUP(I21,'[1]SH01 Second Homes'!$C$2:$M$370,3,0)</f>
        <v>380</v>
      </c>
      <c r="K21" s="14">
        <f>VLOOKUP(I21,'[1]SH01 Second Homes'!$C$2:$M$370,11,0)</f>
        <v>430</v>
      </c>
      <c r="L21" s="14">
        <f t="shared" si="0"/>
        <v>50</v>
      </c>
      <c r="M21" s="22">
        <f t="shared" si="1"/>
        <v>0.13157894736842105</v>
      </c>
    </row>
    <row r="22" spans="2:13" x14ac:dyDescent="0.25">
      <c r="B22" s="24" t="s">
        <v>453</v>
      </c>
      <c r="C22" s="14">
        <f>VLOOKUP(B22,'[1]SH01 Second Homes'!$C$2:$M$370,3,0)</f>
        <v>174</v>
      </c>
      <c r="D22" s="14">
        <f>VLOOKUP(B22,'[1]SH01 Second Homes'!$C$2:$M$370,11,0)</f>
        <v>183</v>
      </c>
      <c r="E22" s="14">
        <f t="shared" si="4"/>
        <v>9</v>
      </c>
      <c r="F22" s="22">
        <f t="shared" si="5"/>
        <v>5.1724137931034482E-2</v>
      </c>
      <c r="H22" s="11" t="s">
        <v>445</v>
      </c>
      <c r="I22" s="24" t="s">
        <v>454</v>
      </c>
      <c r="J22" s="14">
        <f>VLOOKUP(I22,'[1]SH01 Second Homes'!$C$2:$M$370,3,0)</f>
        <v>598</v>
      </c>
      <c r="K22" s="14">
        <f>VLOOKUP(I22,'[1]SH01 Second Homes'!$C$2:$M$370,11,0)</f>
        <v>654</v>
      </c>
      <c r="L22" s="14">
        <f t="shared" si="0"/>
        <v>56</v>
      </c>
      <c r="M22" s="22">
        <f t="shared" si="1"/>
        <v>9.3645484949832769E-2</v>
      </c>
    </row>
    <row r="23" spans="2:13" x14ac:dyDescent="0.25">
      <c r="B23" s="24" t="s">
        <v>455</v>
      </c>
      <c r="C23" s="14">
        <f>VLOOKUP(B23,'[1]SH01 Second Homes'!$C$2:$M$370,3,0)</f>
        <v>20</v>
      </c>
      <c r="D23" s="14">
        <f>VLOOKUP(B23,'[1]SH01 Second Homes'!$C$2:$M$370,11,0)</f>
        <v>14</v>
      </c>
      <c r="E23" s="14">
        <f t="shared" si="4"/>
        <v>-6</v>
      </c>
      <c r="F23" s="22">
        <f t="shared" si="5"/>
        <v>-0.3</v>
      </c>
      <c r="H23" s="11" t="s">
        <v>442</v>
      </c>
      <c r="I23" s="24" t="s">
        <v>456</v>
      </c>
      <c r="J23" s="14">
        <f>VLOOKUP(I23,'[1]SH01 Second Homes'!$C$2:$M$370,3,0)</f>
        <v>224</v>
      </c>
      <c r="K23" s="14">
        <f>VLOOKUP(I23,'[1]SH01 Second Homes'!$C$2:$M$370,11,0)</f>
        <v>244</v>
      </c>
      <c r="L23" s="14">
        <f t="shared" si="0"/>
        <v>20</v>
      </c>
      <c r="M23" s="22">
        <f t="shared" si="1"/>
        <v>8.9285714285714288E-2</v>
      </c>
    </row>
    <row r="24" spans="2:13" x14ac:dyDescent="0.25">
      <c r="B24" s="2"/>
      <c r="C24" s="1"/>
      <c r="D24" s="1"/>
      <c r="E24" s="1"/>
      <c r="H24" s="11" t="s">
        <v>439</v>
      </c>
      <c r="I24" s="24" t="s">
        <v>453</v>
      </c>
      <c r="J24" s="14">
        <f>VLOOKUP(I24,'[1]SH01 Second Homes'!$C$2:$M$370,3,0)</f>
        <v>174</v>
      </c>
      <c r="K24" s="14">
        <f>VLOOKUP(I24,'[1]SH01 Second Homes'!$C$2:$M$370,11,0)</f>
        <v>183</v>
      </c>
      <c r="L24" s="14">
        <f t="shared" si="0"/>
        <v>9</v>
      </c>
      <c r="M24" s="22">
        <f t="shared" si="1"/>
        <v>5.1724137931034482E-2</v>
      </c>
    </row>
    <row r="25" spans="2:13" x14ac:dyDescent="0.25">
      <c r="B25" s="11" t="s">
        <v>445</v>
      </c>
      <c r="C25" s="12">
        <v>2010</v>
      </c>
      <c r="D25" s="12">
        <v>2018</v>
      </c>
      <c r="E25" s="12" t="s">
        <v>67</v>
      </c>
      <c r="F25" s="12" t="s">
        <v>68</v>
      </c>
      <c r="H25" s="11" t="s">
        <v>442</v>
      </c>
      <c r="I25" s="24" t="s">
        <v>457</v>
      </c>
      <c r="J25" s="14">
        <f>VLOOKUP(I25,'[1]SH01 Second Homes'!$C$2:$M$370,3,0)</f>
        <v>361</v>
      </c>
      <c r="K25" s="14">
        <f>VLOOKUP(I25,'[1]SH01 Second Homes'!$C$2:$M$370,11,0)</f>
        <v>373</v>
      </c>
      <c r="L25" s="14">
        <f t="shared" si="0"/>
        <v>12</v>
      </c>
      <c r="M25" s="22">
        <f t="shared" si="1"/>
        <v>3.3240997229916899E-2</v>
      </c>
    </row>
    <row r="26" spans="2:13" x14ac:dyDescent="0.25">
      <c r="B26" s="24" t="s">
        <v>458</v>
      </c>
      <c r="C26" s="14">
        <f>VLOOKUP(B26,'[1]SH01 Second Homes'!$C$2:$M$370,3,0)</f>
        <v>61</v>
      </c>
      <c r="D26" s="14">
        <f>VLOOKUP(B26,'[1]SH01 Second Homes'!$C$2:$M$370,11,0)</f>
        <v>55</v>
      </c>
      <c r="E26" s="14">
        <f>D26-C26</f>
        <v>-6</v>
      </c>
      <c r="F26" s="22">
        <f>(D26-C26)/C26</f>
        <v>-9.8360655737704916E-2</v>
      </c>
      <c r="H26" s="11" t="s">
        <v>439</v>
      </c>
      <c r="I26" s="24" t="s">
        <v>451</v>
      </c>
      <c r="J26" s="14">
        <f>VLOOKUP(I26,'[1]SH01 Second Homes'!$C$2:$M$370,3,0)</f>
        <v>130</v>
      </c>
      <c r="K26" s="14">
        <f>VLOOKUP(I26,'[1]SH01 Second Homes'!$C$2:$M$370,11,0)</f>
        <v>121</v>
      </c>
      <c r="L26" s="14">
        <f t="shared" si="0"/>
        <v>-9</v>
      </c>
      <c r="M26" s="22">
        <f t="shared" si="1"/>
        <v>-6.9230769230769235E-2</v>
      </c>
    </row>
    <row r="27" spans="2:13" x14ac:dyDescent="0.25">
      <c r="B27" s="24" t="s">
        <v>459</v>
      </c>
      <c r="C27" s="14">
        <f>VLOOKUP(B27,'[1]SH01 Second Homes'!$C$2:$M$370,3,0)</f>
        <v>60</v>
      </c>
      <c r="D27" s="14">
        <f>VLOOKUP(B27,'[1]SH01 Second Homes'!$C$2:$M$370,11,0)</f>
        <v>46</v>
      </c>
      <c r="E27" s="14">
        <f t="shared" ref="E27:E30" si="6">D27-C27</f>
        <v>-14</v>
      </c>
      <c r="F27" s="22">
        <f t="shared" ref="F27:F30" si="7">(D27-C27)/C27</f>
        <v>-0.23333333333333334</v>
      </c>
      <c r="H27" s="11" t="s">
        <v>151</v>
      </c>
      <c r="I27" s="24" t="s">
        <v>460</v>
      </c>
      <c r="J27" s="14">
        <f>VLOOKUP(I27,'[1]SH01 Second Homes'!$C$2:$M$370,3,0)</f>
        <v>383</v>
      </c>
      <c r="K27" s="14">
        <f>VLOOKUP(I27,'[1]SH01 Second Homes'!$C$2:$M$370,11,0)</f>
        <v>351</v>
      </c>
      <c r="L27" s="14">
        <f t="shared" si="0"/>
        <v>-32</v>
      </c>
      <c r="M27" s="22">
        <f t="shared" si="1"/>
        <v>-8.3550913838120106E-2</v>
      </c>
    </row>
    <row r="28" spans="2:13" x14ac:dyDescent="0.25">
      <c r="B28" s="24" t="s">
        <v>461</v>
      </c>
      <c r="C28" s="14">
        <f>VLOOKUP(B28,'[1]SH01 Second Homes'!$C$2:$M$370,3,0)</f>
        <v>239</v>
      </c>
      <c r="D28" s="14">
        <f>VLOOKUP(B28,'[1]SH01 Second Homes'!$C$2:$M$370,11,0)</f>
        <v>160</v>
      </c>
      <c r="E28" s="14">
        <f t="shared" si="6"/>
        <v>-79</v>
      </c>
      <c r="F28" s="22">
        <f t="shared" si="7"/>
        <v>-0.33054393305439328</v>
      </c>
      <c r="H28" s="11" t="s">
        <v>445</v>
      </c>
      <c r="I28" s="24" t="s">
        <v>458</v>
      </c>
      <c r="J28" s="14">
        <f>VLOOKUP(I28,'[1]SH01 Second Homes'!$C$2:$M$370,3,0)</f>
        <v>61</v>
      </c>
      <c r="K28" s="14">
        <f>VLOOKUP(I28,'[1]SH01 Second Homes'!$C$2:$M$370,11,0)</f>
        <v>55</v>
      </c>
      <c r="L28" s="14">
        <f t="shared" si="0"/>
        <v>-6</v>
      </c>
      <c r="M28" s="22">
        <f t="shared" si="1"/>
        <v>-9.8360655737704916E-2</v>
      </c>
    </row>
    <row r="29" spans="2:13" x14ac:dyDescent="0.25">
      <c r="B29" s="24" t="s">
        <v>454</v>
      </c>
      <c r="C29" s="14">
        <f>VLOOKUP(B29,'[1]SH01 Second Homes'!$C$2:$M$370,3,0)</f>
        <v>598</v>
      </c>
      <c r="D29" s="14">
        <f>VLOOKUP(B29,'[1]SH01 Second Homes'!$C$2:$M$370,11,0)</f>
        <v>654</v>
      </c>
      <c r="E29" s="14">
        <f t="shared" si="6"/>
        <v>56</v>
      </c>
      <c r="F29" s="22">
        <f t="shared" si="7"/>
        <v>9.3645484949832769E-2</v>
      </c>
      <c r="H29" s="11" t="s">
        <v>445</v>
      </c>
      <c r="I29" s="24" t="s">
        <v>459</v>
      </c>
      <c r="J29" s="14">
        <f>VLOOKUP(I29,'[1]SH01 Second Homes'!$C$2:$M$370,3,0)</f>
        <v>60</v>
      </c>
      <c r="K29" s="14">
        <f>VLOOKUP(I29,'[1]SH01 Second Homes'!$C$2:$M$370,11,0)</f>
        <v>46</v>
      </c>
      <c r="L29" s="14">
        <f t="shared" si="0"/>
        <v>-14</v>
      </c>
      <c r="M29" s="22">
        <f t="shared" si="1"/>
        <v>-0.23333333333333334</v>
      </c>
    </row>
    <row r="30" spans="2:13" x14ac:dyDescent="0.25">
      <c r="B30" s="24" t="s">
        <v>42</v>
      </c>
      <c r="C30" s="14">
        <f>VLOOKUP(B30,'[1]SH01 Second Homes'!$C$2:$M$370,3,0)</f>
        <v>636</v>
      </c>
      <c r="D30" s="14">
        <f>VLOOKUP(B30,'[1]SH01 Second Homes'!$C$2:$M$370,11,0)</f>
        <v>1019</v>
      </c>
      <c r="E30" s="14">
        <f t="shared" si="6"/>
        <v>383</v>
      </c>
      <c r="F30" s="22">
        <f t="shared" si="7"/>
        <v>0.60220125786163525</v>
      </c>
      <c r="H30" s="11" t="s">
        <v>444</v>
      </c>
      <c r="I30" s="24" t="s">
        <v>59</v>
      </c>
      <c r="J30" s="14">
        <f>VLOOKUP(I30,'[1]SH01 Second Homes'!$C$2:$M$370,3,0)</f>
        <v>564</v>
      </c>
      <c r="K30" s="14">
        <f>VLOOKUP(I30,'[1]SH01 Second Homes'!$C$2:$M$370,11,0)</f>
        <v>412</v>
      </c>
      <c r="L30" s="14">
        <f t="shared" si="0"/>
        <v>-152</v>
      </c>
      <c r="M30" s="22">
        <f t="shared" si="1"/>
        <v>-0.26950354609929078</v>
      </c>
    </row>
    <row r="31" spans="2:13" x14ac:dyDescent="0.25">
      <c r="H31" s="11" t="s">
        <v>444</v>
      </c>
      <c r="I31" s="24" t="s">
        <v>462</v>
      </c>
      <c r="J31" s="14">
        <f>VLOOKUP(I31,'[1]SH01 Second Homes'!$C$2:$M$370,3,0)</f>
        <v>243</v>
      </c>
      <c r="K31" s="14">
        <f>VLOOKUP(I31,'[1]SH01 Second Homes'!$C$2:$M$370,11,0)</f>
        <v>171</v>
      </c>
      <c r="L31" s="14">
        <f t="shared" si="0"/>
        <v>-72</v>
      </c>
      <c r="M31" s="22">
        <f t="shared" si="1"/>
        <v>-0.29629629629629628</v>
      </c>
    </row>
    <row r="32" spans="2:13" x14ac:dyDescent="0.25">
      <c r="B32" s="11" t="s">
        <v>444</v>
      </c>
      <c r="C32" s="12">
        <v>2010</v>
      </c>
      <c r="D32" s="12">
        <v>2018</v>
      </c>
      <c r="E32" s="12" t="s">
        <v>67</v>
      </c>
      <c r="F32" s="12" t="s">
        <v>68</v>
      </c>
      <c r="H32" s="11" t="s">
        <v>439</v>
      </c>
      <c r="I32" s="24" t="s">
        <v>455</v>
      </c>
      <c r="J32" s="14">
        <f>VLOOKUP(I32,'[1]SH01 Second Homes'!$C$2:$M$370,3,0)</f>
        <v>20</v>
      </c>
      <c r="K32" s="14">
        <f>VLOOKUP(I32,'[1]SH01 Second Homes'!$C$2:$M$370,11,0)</f>
        <v>14</v>
      </c>
      <c r="L32" s="14">
        <f t="shared" si="0"/>
        <v>-6</v>
      </c>
      <c r="M32" s="22">
        <f t="shared" si="1"/>
        <v>-0.3</v>
      </c>
    </row>
    <row r="33" spans="2:13" x14ac:dyDescent="0.25">
      <c r="B33" s="24" t="s">
        <v>463</v>
      </c>
      <c r="C33" s="14">
        <f>VLOOKUP(B33,'[1]SH01 Second Homes'!$C$2:$M$370,3,0)</f>
        <v>6431</v>
      </c>
      <c r="D33" s="14">
        <f>VLOOKUP(B33,'[1]SH01 Second Homes'!$C$2:$M$370,11,0)</f>
        <v>1282</v>
      </c>
      <c r="E33" s="14">
        <f>D33-C33</f>
        <v>-5149</v>
      </c>
      <c r="F33" s="22">
        <f>(D33-C33)/C33</f>
        <v>-0.80065308661172441</v>
      </c>
      <c r="H33" s="11" t="s">
        <v>445</v>
      </c>
      <c r="I33" s="24" t="s">
        <v>461</v>
      </c>
      <c r="J33" s="14">
        <f>VLOOKUP(I33,'[1]SH01 Second Homes'!$C$2:$M$370,3,0)</f>
        <v>239</v>
      </c>
      <c r="K33" s="14">
        <f>VLOOKUP(I33,'[1]SH01 Second Homes'!$C$2:$M$370,11,0)</f>
        <v>160</v>
      </c>
      <c r="L33" s="14">
        <f t="shared" si="0"/>
        <v>-79</v>
      </c>
      <c r="M33" s="22">
        <f t="shared" si="1"/>
        <v>-0.33054393305439328</v>
      </c>
    </row>
    <row r="34" spans="2:13" x14ac:dyDescent="0.25">
      <c r="B34" s="24" t="s">
        <v>52</v>
      </c>
      <c r="C34" s="14">
        <f>VLOOKUP(B34,'[1]SH01 Second Homes'!$C$2:$M$370,3,0)</f>
        <v>900</v>
      </c>
      <c r="D34" s="14">
        <f>VLOOKUP(B34,'[1]SH01 Second Homes'!$C$2:$M$370,11,0)</f>
        <v>1695</v>
      </c>
      <c r="E34" s="14">
        <f t="shared" ref="E34:E38" si="8">D34-C34</f>
        <v>795</v>
      </c>
      <c r="F34" s="22">
        <f t="shared" ref="F34:F38" si="9">(D34-C34)/C34</f>
        <v>0.8833333333333333</v>
      </c>
      <c r="H34" s="11" t="s">
        <v>444</v>
      </c>
      <c r="I34" s="24" t="s">
        <v>464</v>
      </c>
      <c r="J34" s="14">
        <f>VLOOKUP(I34,'[1]SH01 Second Homes'!$C$2:$M$370,3,0)</f>
        <v>518</v>
      </c>
      <c r="K34" s="14">
        <f>VLOOKUP(I34,'[1]SH01 Second Homes'!$C$2:$M$370,11,0)</f>
        <v>340</v>
      </c>
      <c r="L34" s="14">
        <f t="shared" si="0"/>
        <v>-178</v>
      </c>
      <c r="M34" s="22">
        <f t="shared" si="1"/>
        <v>-0.34362934362934361</v>
      </c>
    </row>
    <row r="35" spans="2:13" x14ac:dyDescent="0.25">
      <c r="B35" s="24" t="s">
        <v>464</v>
      </c>
      <c r="C35" s="14">
        <f>VLOOKUP(B35,'[1]SH01 Second Homes'!$C$2:$M$370,3,0)</f>
        <v>518</v>
      </c>
      <c r="D35" s="14">
        <f>VLOOKUP(B35,'[1]SH01 Second Homes'!$C$2:$M$370,11,0)</f>
        <v>340</v>
      </c>
      <c r="E35" s="14">
        <f t="shared" si="8"/>
        <v>-178</v>
      </c>
      <c r="F35" s="22">
        <f t="shared" si="9"/>
        <v>-0.34362934362934361</v>
      </c>
      <c r="H35" s="11" t="s">
        <v>151</v>
      </c>
      <c r="I35" s="24" t="s">
        <v>465</v>
      </c>
      <c r="J35" s="14">
        <f>VLOOKUP(I35,'[1]SH01 Second Homes'!$C$2:$M$370,3,0)</f>
        <v>842</v>
      </c>
      <c r="K35" s="14">
        <f>VLOOKUP(I35,'[1]SH01 Second Homes'!$C$2:$M$370,11,0)</f>
        <v>548</v>
      </c>
      <c r="L35" s="14">
        <f t="shared" si="0"/>
        <v>-294</v>
      </c>
      <c r="M35" s="22">
        <f t="shared" si="1"/>
        <v>-0.34916864608076009</v>
      </c>
    </row>
    <row r="36" spans="2:13" x14ac:dyDescent="0.25">
      <c r="B36" s="24" t="s">
        <v>466</v>
      </c>
      <c r="C36" s="14">
        <f>VLOOKUP(B36,'[1]SH01 Second Homes'!$C$2:$M$370,3,0)</f>
        <v>111</v>
      </c>
      <c r="D36" s="14">
        <f>VLOOKUP(B36,'[1]SH01 Second Homes'!$C$2:$M$370,11,0)</f>
        <v>8</v>
      </c>
      <c r="E36" s="14">
        <f t="shared" si="8"/>
        <v>-103</v>
      </c>
      <c r="F36" s="22">
        <f t="shared" si="9"/>
        <v>-0.92792792792792789</v>
      </c>
      <c r="H36" s="11" t="s">
        <v>444</v>
      </c>
      <c r="I36" s="24" t="s">
        <v>444</v>
      </c>
      <c r="J36" s="14">
        <f>VLOOKUP(I36,'[1]SH01 Second Homes'!$C$2:$M$370,3,0)</f>
        <v>9156</v>
      </c>
      <c r="K36" s="14">
        <f>VLOOKUP(I36,'[1]SH01 Second Homes'!$C$2:$M$370,11,0)</f>
        <v>4026</v>
      </c>
      <c r="L36" s="14">
        <f t="shared" si="0"/>
        <v>-5130</v>
      </c>
      <c r="M36" s="22">
        <f t="shared" si="1"/>
        <v>-0.5602883355176933</v>
      </c>
    </row>
    <row r="37" spans="2:13" x14ac:dyDescent="0.25">
      <c r="B37" s="24" t="s">
        <v>58</v>
      </c>
      <c r="C37" s="14">
        <f>VLOOKUP(B37,'[1]SH01 Second Homes'!$C$2:$M$370,3,0)</f>
        <v>389</v>
      </c>
      <c r="D37" s="14">
        <f>VLOOKUP(B37,'[1]SH01 Second Homes'!$C$2:$M$370,11,0)</f>
        <v>118</v>
      </c>
      <c r="E37" s="14">
        <f t="shared" si="8"/>
        <v>-271</v>
      </c>
      <c r="F37" s="22">
        <f t="shared" si="9"/>
        <v>-0.69665809768637532</v>
      </c>
      <c r="H37" s="11" t="s">
        <v>444</v>
      </c>
      <c r="I37" s="24" t="s">
        <v>58</v>
      </c>
      <c r="J37" s="14">
        <f>VLOOKUP(I37,'[1]SH01 Second Homes'!$C$2:$M$370,3,0)</f>
        <v>389</v>
      </c>
      <c r="K37" s="14">
        <f>VLOOKUP(I37,'[1]SH01 Second Homes'!$C$2:$M$370,11,0)</f>
        <v>118</v>
      </c>
      <c r="L37" s="14">
        <f t="shared" si="0"/>
        <v>-271</v>
      </c>
      <c r="M37" s="22">
        <f t="shared" si="1"/>
        <v>-0.69665809768637532</v>
      </c>
    </row>
    <row r="38" spans="2:13" x14ac:dyDescent="0.25">
      <c r="B38" s="24" t="s">
        <v>462</v>
      </c>
      <c r="C38" s="14">
        <f>VLOOKUP(B38,'[1]SH01 Second Homes'!$C$2:$M$370,3,0)</f>
        <v>243</v>
      </c>
      <c r="D38" s="14">
        <f>VLOOKUP(B38,'[1]SH01 Second Homes'!$C$2:$M$370,11,0)</f>
        <v>171</v>
      </c>
      <c r="E38" s="14">
        <f t="shared" si="8"/>
        <v>-72</v>
      </c>
      <c r="F38" s="22">
        <f t="shared" si="9"/>
        <v>-0.29629629629629628</v>
      </c>
      <c r="H38" s="11" t="s">
        <v>444</v>
      </c>
      <c r="I38" s="24" t="s">
        <v>463</v>
      </c>
      <c r="J38" s="14">
        <f>VLOOKUP(I38,'[1]SH01 Second Homes'!$C$2:$M$370,3,0)</f>
        <v>6431</v>
      </c>
      <c r="K38" s="14">
        <f>VLOOKUP(I38,'[1]SH01 Second Homes'!$C$2:$M$370,11,0)</f>
        <v>1282</v>
      </c>
      <c r="L38" s="14">
        <f t="shared" si="0"/>
        <v>-5149</v>
      </c>
      <c r="M38" s="22">
        <f t="shared" si="1"/>
        <v>-0.80065308661172441</v>
      </c>
    </row>
    <row r="39" spans="2:13" x14ac:dyDescent="0.25">
      <c r="B39" s="24" t="s">
        <v>59</v>
      </c>
      <c r="C39" s="14">
        <f>VLOOKUP(B39,'[1]SH01 Second Homes'!$C$2:$M$370,3,0)</f>
        <v>564</v>
      </c>
      <c r="D39" s="14">
        <f>VLOOKUP(B39,'[1]SH01 Second Homes'!$C$2:$M$370,11,0)</f>
        <v>412</v>
      </c>
      <c r="E39" s="14">
        <f t="shared" ref="E39" si="10">D39-C39</f>
        <v>-152</v>
      </c>
      <c r="F39" s="22">
        <f t="shared" ref="F39" si="11">(D39-C39)/C39</f>
        <v>-0.26950354609929078</v>
      </c>
      <c r="H39" s="11" t="s">
        <v>444</v>
      </c>
      <c r="I39" s="24" t="s">
        <v>466</v>
      </c>
      <c r="J39" s="14">
        <f>VLOOKUP(I39,'[1]SH01 Second Homes'!$C$2:$M$370,3,0)</f>
        <v>111</v>
      </c>
      <c r="K39" s="14">
        <f>VLOOKUP(I39,'[1]SH01 Second Homes'!$C$2:$M$370,11,0)</f>
        <v>8</v>
      </c>
      <c r="L39" s="14">
        <f t="shared" si="0"/>
        <v>-103</v>
      </c>
      <c r="M39" s="22">
        <f t="shared" si="1"/>
        <v>-0.92792792792792789</v>
      </c>
    </row>
    <row r="40" spans="2:13" x14ac:dyDescent="0.25">
      <c r="C40" s="10"/>
      <c r="D40" s="10"/>
      <c r="E40" s="10"/>
      <c r="F40" s="10"/>
    </row>
    <row r="41" spans="2:13" x14ac:dyDescent="0.25">
      <c r="B41" s="11" t="s">
        <v>442</v>
      </c>
      <c r="C41" s="12">
        <v>2010</v>
      </c>
      <c r="D41" s="12">
        <v>2018</v>
      </c>
      <c r="E41" s="12" t="s">
        <v>67</v>
      </c>
      <c r="F41" s="12" t="s">
        <v>68</v>
      </c>
    </row>
    <row r="42" spans="2:13" x14ac:dyDescent="0.25">
      <c r="B42" s="24" t="s">
        <v>446</v>
      </c>
      <c r="C42" s="14">
        <f>VLOOKUP(B42,'[1]SH01 Second Homes'!$C$2:$M$370,3,0)</f>
        <v>62</v>
      </c>
      <c r="D42" s="14">
        <f>VLOOKUP(B42,'[1]SH01 Second Homes'!$C$2:$M$370,11,0)</f>
        <v>102</v>
      </c>
      <c r="E42" s="14">
        <f>D42-C42</f>
        <v>40</v>
      </c>
      <c r="F42" s="22">
        <f>(D42-C42)/C42</f>
        <v>0.64516129032258063</v>
      </c>
    </row>
    <row r="43" spans="2:13" x14ac:dyDescent="0.25">
      <c r="B43" s="24" t="s">
        <v>457</v>
      </c>
      <c r="C43" s="14">
        <f>VLOOKUP(B43,'[1]SH01 Second Homes'!$C$2:$M$370,3,0)</f>
        <v>361</v>
      </c>
      <c r="D43" s="14">
        <f>VLOOKUP(B43,'[1]SH01 Second Homes'!$C$2:$M$370,11,0)</f>
        <v>373</v>
      </c>
      <c r="E43" s="14">
        <f t="shared" ref="E43:E46" si="12">D43-C43</f>
        <v>12</v>
      </c>
      <c r="F43" s="22">
        <f t="shared" ref="F43:F46" si="13">(D43-C43)/C43</f>
        <v>3.3240997229916899E-2</v>
      </c>
    </row>
    <row r="44" spans="2:13" x14ac:dyDescent="0.25">
      <c r="B44" s="24" t="s">
        <v>443</v>
      </c>
      <c r="C44" s="14">
        <f>VLOOKUP(B44,'[1]SH01 Second Homes'!$C$2:$M$370,3,0)</f>
        <v>39</v>
      </c>
      <c r="D44" s="14">
        <f>VLOOKUP(B44,'[1]SH01 Second Homes'!$C$2:$M$370,11,0)</f>
        <v>89</v>
      </c>
      <c r="E44" s="14">
        <f t="shared" si="12"/>
        <v>50</v>
      </c>
      <c r="F44" s="22">
        <f t="shared" si="13"/>
        <v>1.2820512820512822</v>
      </c>
    </row>
    <row r="45" spans="2:13" x14ac:dyDescent="0.25">
      <c r="B45" s="24" t="s">
        <v>456</v>
      </c>
      <c r="C45" s="14">
        <f>VLOOKUP(B45,'[1]SH01 Second Homes'!$C$2:$M$370,3,0)</f>
        <v>224</v>
      </c>
      <c r="D45" s="14">
        <f>VLOOKUP(B45,'[1]SH01 Second Homes'!$C$2:$M$370,11,0)</f>
        <v>244</v>
      </c>
      <c r="E45" s="14">
        <f t="shared" si="12"/>
        <v>20</v>
      </c>
      <c r="F45" s="22">
        <f t="shared" si="13"/>
        <v>8.9285714285714288E-2</v>
      </c>
    </row>
    <row r="46" spans="2:13" x14ac:dyDescent="0.25">
      <c r="B46" s="24" t="s">
        <v>452</v>
      </c>
      <c r="C46" s="14">
        <f>VLOOKUP(B46,'[1]SH01 Second Homes'!$C$2:$M$370,3,0)</f>
        <v>380</v>
      </c>
      <c r="D46" s="14">
        <f>VLOOKUP(B46,'[1]SH01 Second Homes'!$C$2:$M$370,11,0)</f>
        <v>430</v>
      </c>
      <c r="E46" s="14">
        <f t="shared" si="12"/>
        <v>50</v>
      </c>
      <c r="F46" s="22">
        <f t="shared" si="13"/>
        <v>0.13157894736842105</v>
      </c>
    </row>
    <row r="47" spans="2:13" x14ac:dyDescent="0.25">
      <c r="B47" s="24" t="s">
        <v>449</v>
      </c>
      <c r="C47" s="14">
        <f>VLOOKUP(B47,'[1]SH01 Second Homes'!$C$2:$M$370,3,0)</f>
        <v>313</v>
      </c>
      <c r="D47" s="14">
        <f>VLOOKUP(B47,'[1]SH01 Second Homes'!$C$2:$M$370,11,0)</f>
        <v>392</v>
      </c>
      <c r="E47" s="14">
        <f t="shared" ref="E47" si="14">D47-C47</f>
        <v>79</v>
      </c>
      <c r="F47" s="22">
        <f t="shared" ref="F47" si="15">(D47-C47)/C47</f>
        <v>0.25239616613418531</v>
      </c>
    </row>
    <row r="48" spans="2:13" x14ac:dyDescent="0.25">
      <c r="B48" s="31"/>
      <c r="C48" s="31"/>
      <c r="D48" s="31"/>
      <c r="E48" s="31"/>
      <c r="F48" s="32"/>
    </row>
    <row r="49" spans="2:6" x14ac:dyDescent="0.25">
      <c r="B49" s="11" t="s">
        <v>151</v>
      </c>
      <c r="C49" s="12">
        <v>2010</v>
      </c>
      <c r="D49" s="12">
        <v>2018</v>
      </c>
      <c r="E49" s="12" t="s">
        <v>67</v>
      </c>
      <c r="F49" s="12" t="s">
        <v>68</v>
      </c>
    </row>
    <row r="50" spans="2:6" x14ac:dyDescent="0.25">
      <c r="B50" s="24" t="s">
        <v>465</v>
      </c>
      <c r="C50" s="14">
        <f>VLOOKUP(B50,'[1]SH01 Second Homes'!$C$2:$M$370,3,0)</f>
        <v>842</v>
      </c>
      <c r="D50" s="14">
        <f>VLOOKUP(B50,'[1]SH01 Second Homes'!$C$2:$M$370,11,0)</f>
        <v>548</v>
      </c>
      <c r="E50" s="14">
        <f>D50-C50</f>
        <v>-294</v>
      </c>
      <c r="F50" s="22">
        <f>(D50-C50)/C50</f>
        <v>-0.34916864608076009</v>
      </c>
    </row>
    <row r="51" spans="2:6" x14ac:dyDescent="0.25">
      <c r="B51" s="24" t="s">
        <v>450</v>
      </c>
      <c r="C51" s="14">
        <f>VLOOKUP(B51,'[1]SH01 Second Homes'!$C$2:$M$370,3,0)</f>
        <v>1341</v>
      </c>
      <c r="D51" s="14">
        <f>VLOOKUP(B51,'[1]SH01 Second Homes'!$C$2:$M$370,11,0)</f>
        <v>1644</v>
      </c>
      <c r="E51" s="14">
        <f t="shared" ref="E51:E53" si="16">D51-C51</f>
        <v>303</v>
      </c>
      <c r="F51" s="22">
        <f t="shared" ref="F51:F53" si="17">(D51-C51)/C51</f>
        <v>0.22595078299776286</v>
      </c>
    </row>
    <row r="52" spans="2:6" x14ac:dyDescent="0.25">
      <c r="B52" s="24" t="s">
        <v>460</v>
      </c>
      <c r="C52" s="14">
        <f>VLOOKUP(B52,'[1]SH01 Second Homes'!$C$2:$M$370,3,0)</f>
        <v>383</v>
      </c>
      <c r="D52" s="14">
        <f>VLOOKUP(B52,'[1]SH01 Second Homes'!$C$2:$M$370,11,0)</f>
        <v>351</v>
      </c>
      <c r="E52" s="14">
        <f t="shared" si="16"/>
        <v>-32</v>
      </c>
      <c r="F52" s="22">
        <f t="shared" si="17"/>
        <v>-8.3550913838120106E-2</v>
      </c>
    </row>
    <row r="53" spans="2:6" x14ac:dyDescent="0.25">
      <c r="B53" s="24" t="s">
        <v>447</v>
      </c>
      <c r="C53" s="14">
        <f>VLOOKUP(B53,'[1]SH01 Second Homes'!$C$2:$M$370,3,0)</f>
        <v>167</v>
      </c>
      <c r="D53" s="14">
        <f>VLOOKUP(B53,'[1]SH01 Second Homes'!$C$2:$M$370,11,0)</f>
        <v>261</v>
      </c>
      <c r="E53" s="14">
        <f t="shared" si="16"/>
        <v>94</v>
      </c>
      <c r="F53" s="22">
        <f t="shared" si="17"/>
        <v>0.56287425149700598</v>
      </c>
    </row>
  </sheetData>
  <autoFilter ref="H5:M39">
    <sortState ref="H6:M39">
      <sortCondition descending="1" ref="M5:M39"/>
    </sortState>
  </autoFilter>
  <conditionalFormatting sqref="F9:F12">
    <cfRule type="colorScale" priority="4">
      <colorScale>
        <cfvo type="min"/>
        <cfvo type="percentile" val="50"/>
        <cfvo type="max"/>
        <color rgb="FFF8696B"/>
        <color rgb="FFFFEB84"/>
        <color rgb="FF63BE7B"/>
      </colorScale>
    </cfRule>
  </conditionalFormatting>
  <conditionalFormatting sqref="M6:M39">
    <cfRule type="colorScale" priority="10">
      <colorScale>
        <cfvo type="min"/>
        <cfvo type="percentile" val="50"/>
        <cfvo type="max"/>
        <color rgb="FFF8696B"/>
        <color rgb="FFFFEB84"/>
        <color rgb="FF63BE7B"/>
      </colorScale>
    </cfRule>
  </conditionalFormatting>
  <conditionalFormatting sqref="F16:F23">
    <cfRule type="colorScale" priority="12">
      <colorScale>
        <cfvo type="min"/>
        <cfvo type="percentile" val="50"/>
        <cfvo type="max"/>
        <color rgb="FFF8696B"/>
        <color rgb="FFFFEB84"/>
        <color rgb="FF63BE7B"/>
      </colorScale>
    </cfRule>
  </conditionalFormatting>
  <conditionalFormatting sqref="F42:F47">
    <cfRule type="colorScale" priority="13">
      <colorScale>
        <cfvo type="min"/>
        <cfvo type="percentile" val="50"/>
        <cfvo type="max"/>
        <color rgb="FFF8696B"/>
        <color rgb="FFFFEB84"/>
        <color rgb="FF63BE7B"/>
      </colorScale>
    </cfRule>
  </conditionalFormatting>
  <conditionalFormatting sqref="F33:F39">
    <cfRule type="colorScale" priority="14">
      <colorScale>
        <cfvo type="min"/>
        <cfvo type="percentile" val="50"/>
        <cfvo type="max"/>
        <color rgb="FFF8696B"/>
        <color rgb="FFFFEB84"/>
        <color rgb="FF63BE7B"/>
      </colorScale>
    </cfRule>
  </conditionalFormatting>
  <conditionalFormatting sqref="F50:F53">
    <cfRule type="colorScale" priority="56">
      <colorScale>
        <cfvo type="min"/>
        <cfvo type="percentile" val="50"/>
        <cfvo type="max"/>
        <color rgb="FFF8696B"/>
        <color rgb="FFFFEB84"/>
        <color rgb="FF63BE7B"/>
      </colorScale>
    </cfRule>
  </conditionalFormatting>
  <conditionalFormatting sqref="F26:F30">
    <cfRule type="colorScale" priority="57">
      <colorScale>
        <cfvo type="min"/>
        <cfvo type="percentile" val="50"/>
        <cfvo type="max"/>
        <color rgb="FFF8696B"/>
        <color rgb="FFFFEB84"/>
        <color rgb="FF63BE7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41"/>
  <sheetViews>
    <sheetView topLeftCell="A20" workbookViewId="0">
      <selection activeCell="W19" sqref="W19"/>
    </sheetView>
  </sheetViews>
  <sheetFormatPr defaultRowHeight="15" x14ac:dyDescent="0.25"/>
  <cols>
    <col min="1" max="1" width="9.140625" style="6"/>
    <col min="2" max="2" width="27.5703125" style="6" bestFit="1" customWidth="1"/>
    <col min="3" max="6" width="12.42578125" style="6" customWidth="1"/>
    <col min="7" max="7" width="9.140625" style="6"/>
    <col min="8" max="8" width="27.85546875" style="6" bestFit="1" customWidth="1"/>
    <col min="9" max="9" width="23.85546875" style="6" customWidth="1"/>
    <col min="10" max="16384" width="9.140625" style="6"/>
  </cols>
  <sheetData>
    <row r="3" spans="2:13" ht="23.25" x14ac:dyDescent="0.35">
      <c r="B3" s="19" t="s">
        <v>467</v>
      </c>
      <c r="L3" s="46"/>
    </row>
    <row r="4" spans="2:13" ht="21.75" customHeight="1" x14ac:dyDescent="0.25"/>
    <row r="5" spans="2:13" x14ac:dyDescent="0.25">
      <c r="B5" s="13"/>
      <c r="C5" s="20">
        <v>2010</v>
      </c>
      <c r="D5" s="20">
        <v>2018</v>
      </c>
      <c r="E5" s="20" t="s">
        <v>67</v>
      </c>
      <c r="F5" s="20" t="s">
        <v>68</v>
      </c>
      <c r="H5" s="12" t="s">
        <v>13</v>
      </c>
      <c r="I5" s="12" t="s">
        <v>14</v>
      </c>
      <c r="J5" s="12">
        <v>2010</v>
      </c>
      <c r="K5" s="12">
        <v>2018</v>
      </c>
      <c r="L5" s="12" t="s">
        <v>67</v>
      </c>
      <c r="M5" s="12" t="s">
        <v>68</v>
      </c>
    </row>
    <row r="6" spans="2:13" x14ac:dyDescent="0.25">
      <c r="B6" s="21" t="s">
        <v>7</v>
      </c>
      <c r="C6" s="14">
        <f>VLOOKUP(B6,'[1]SH01 Second Homes'!$C$2:$M$370,3,0)</f>
        <v>18044</v>
      </c>
      <c r="D6" s="14">
        <f>VLOOKUP(B6,'[1]SH01 Second Homes'!$C$2:$M$370,11,0)</f>
        <v>19122</v>
      </c>
      <c r="E6" s="14">
        <f>D6-C6</f>
        <v>1078</v>
      </c>
      <c r="F6" s="22">
        <f>(D6-C6)/C6</f>
        <v>5.9742850809133233E-2</v>
      </c>
      <c r="H6" s="11" t="s">
        <v>468</v>
      </c>
      <c r="I6" s="24" t="s">
        <v>469</v>
      </c>
      <c r="J6" s="14">
        <f>VLOOKUP(I6,'[1]SH01 Second Homes'!$C$2:$M$370,3,0)</f>
        <v>147</v>
      </c>
      <c r="K6" s="14">
        <f>VLOOKUP(I6,'[1]SH01 Second Homes'!$C$2:$M$370,11,0)</f>
        <v>664</v>
      </c>
      <c r="L6" s="14">
        <f t="shared" ref="L6:L29" si="0">K6-J6</f>
        <v>517</v>
      </c>
      <c r="M6" s="22">
        <f t="shared" ref="M6:M29" si="1">(K6-J6)/J6</f>
        <v>3.5170068027210886</v>
      </c>
    </row>
    <row r="7" spans="2:13" x14ac:dyDescent="0.25">
      <c r="B7" s="13"/>
      <c r="C7" s="23"/>
      <c r="D7" s="23"/>
      <c r="E7" s="23"/>
      <c r="F7" s="23"/>
      <c r="H7" s="11" t="s">
        <v>468</v>
      </c>
      <c r="I7" s="24" t="s">
        <v>470</v>
      </c>
      <c r="J7" s="14">
        <f>VLOOKUP(I7,'[1]SH01 Second Homes'!$C$2:$M$370,3,0)</f>
        <v>916</v>
      </c>
      <c r="K7" s="14">
        <f>VLOOKUP(I7,'[1]SH01 Second Homes'!$C$2:$M$370,11,0)</f>
        <v>1986</v>
      </c>
      <c r="L7" s="14">
        <f t="shared" si="0"/>
        <v>1070</v>
      </c>
      <c r="M7" s="22">
        <f t="shared" si="1"/>
        <v>1.168122270742358</v>
      </c>
    </row>
    <row r="8" spans="2:13" x14ac:dyDescent="0.25">
      <c r="B8" s="11" t="s">
        <v>13</v>
      </c>
      <c r="C8" s="12">
        <v>2010</v>
      </c>
      <c r="D8" s="12">
        <v>2018</v>
      </c>
      <c r="E8" s="12" t="s">
        <v>67</v>
      </c>
      <c r="F8" s="12" t="s">
        <v>68</v>
      </c>
      <c r="H8" s="11" t="s">
        <v>468</v>
      </c>
      <c r="I8" s="24" t="s">
        <v>471</v>
      </c>
      <c r="J8" s="14">
        <f>VLOOKUP(I8,'[1]SH01 Second Homes'!$C$2:$M$370,3,0)</f>
        <v>230</v>
      </c>
      <c r="K8" s="14">
        <f>VLOOKUP(I8,'[1]SH01 Second Homes'!$C$2:$M$370,11,0)</f>
        <v>497</v>
      </c>
      <c r="L8" s="14">
        <f t="shared" si="0"/>
        <v>267</v>
      </c>
      <c r="M8" s="22">
        <f t="shared" si="1"/>
        <v>1.1608695652173913</v>
      </c>
    </row>
    <row r="9" spans="2:13" x14ac:dyDescent="0.25">
      <c r="B9" s="14" t="s">
        <v>472</v>
      </c>
      <c r="C9" s="14">
        <f>VLOOKUP(B9,'[1]SH01 Second Homes'!$C$2:$M$370,3,0)</f>
        <v>7595</v>
      </c>
      <c r="D9" s="14">
        <f>VLOOKUP(B9,'[1]SH01 Second Homes'!$C$2:$M$370,11,0)</f>
        <v>7827</v>
      </c>
      <c r="E9" s="14">
        <f>D9-C9</f>
        <v>232</v>
      </c>
      <c r="F9" s="22">
        <f>(D9-C9)/C9</f>
        <v>3.0546412113232391E-2</v>
      </c>
      <c r="H9" s="11" t="s">
        <v>468</v>
      </c>
      <c r="I9" s="24" t="s">
        <v>468</v>
      </c>
      <c r="J9" s="14">
        <f>VLOOKUP(I9,'[1]SH01 Second Homes'!$C$2:$M$370,3,0)</f>
        <v>4614</v>
      </c>
      <c r="K9" s="14">
        <f>VLOOKUP(I9,'[1]SH01 Second Homes'!$C$2:$M$370,11,0)</f>
        <v>6208</v>
      </c>
      <c r="L9" s="14">
        <f t="shared" si="0"/>
        <v>1594</v>
      </c>
      <c r="M9" s="22">
        <f t="shared" si="1"/>
        <v>0.34547030775899434</v>
      </c>
    </row>
    <row r="10" spans="2:13" x14ac:dyDescent="0.25">
      <c r="B10" s="14" t="s">
        <v>473</v>
      </c>
      <c r="C10" s="14">
        <f>VLOOKUP(B10,'[1]SH01 Second Homes'!$C$2:$M$370,3,0)</f>
        <v>2424</v>
      </c>
      <c r="D10" s="14">
        <f>VLOOKUP(B10,'[1]SH01 Second Homes'!$C$2:$M$370,11,0)</f>
        <v>2010</v>
      </c>
      <c r="E10" s="14">
        <f t="shared" ref="E10:E11" si="2">D10-C10</f>
        <v>-414</v>
      </c>
      <c r="F10" s="22">
        <f t="shared" ref="F10:F11" si="3">(D10-C10)/C10</f>
        <v>-0.1707920792079208</v>
      </c>
      <c r="H10" s="11" t="s">
        <v>472</v>
      </c>
      <c r="I10" s="24" t="s">
        <v>474</v>
      </c>
      <c r="J10" s="14">
        <f>VLOOKUP(I10,'[1]SH01 Second Homes'!$C$2:$M$370,3,0)</f>
        <v>409</v>
      </c>
      <c r="K10" s="14">
        <f>VLOOKUP(I10,'[1]SH01 Second Homes'!$C$2:$M$370,11,0)</f>
        <v>509</v>
      </c>
      <c r="L10" s="14">
        <f t="shared" si="0"/>
        <v>100</v>
      </c>
      <c r="M10" s="22">
        <f t="shared" si="1"/>
        <v>0.24449877750611246</v>
      </c>
    </row>
    <row r="11" spans="2:13" x14ac:dyDescent="0.25">
      <c r="B11" s="14" t="s">
        <v>468</v>
      </c>
      <c r="C11" s="14">
        <f>VLOOKUP(B11,'[1]SH01 Second Homes'!$C$2:$M$370,3,0)</f>
        <v>4614</v>
      </c>
      <c r="D11" s="14">
        <f>VLOOKUP(B11,'[1]SH01 Second Homes'!$C$2:$M$370,11,0)</f>
        <v>6208</v>
      </c>
      <c r="E11" s="14">
        <f t="shared" si="2"/>
        <v>1594</v>
      </c>
      <c r="F11" s="22">
        <f t="shared" si="3"/>
        <v>0.34547030775899434</v>
      </c>
      <c r="H11" s="11" t="s">
        <v>472</v>
      </c>
      <c r="I11" s="24" t="s">
        <v>475</v>
      </c>
      <c r="J11" s="14">
        <f>VLOOKUP(I11,'[1]SH01 Second Homes'!$C$2:$M$370,3,0)</f>
        <v>132</v>
      </c>
      <c r="K11" s="14">
        <f>VLOOKUP(I11,'[1]SH01 Second Homes'!$C$2:$M$370,11,0)</f>
        <v>153</v>
      </c>
      <c r="L11" s="14">
        <f t="shared" si="0"/>
        <v>21</v>
      </c>
      <c r="M11" s="22">
        <f t="shared" si="1"/>
        <v>0.15909090909090909</v>
      </c>
    </row>
    <row r="12" spans="2:13" x14ac:dyDescent="0.25">
      <c r="C12" s="10"/>
      <c r="D12" s="10"/>
      <c r="E12" s="10"/>
      <c r="F12" s="10"/>
      <c r="H12" s="11" t="s">
        <v>151</v>
      </c>
      <c r="I12" s="24" t="s">
        <v>476</v>
      </c>
      <c r="J12" s="14">
        <f>VLOOKUP(I12,'[1]SH01 Second Homes'!$C$2:$M$370,3,0)</f>
        <v>221</v>
      </c>
      <c r="K12" s="14">
        <f>VLOOKUP(I12,'[1]SH01 Second Homes'!$C$2:$M$370,11,0)</f>
        <v>249</v>
      </c>
      <c r="L12" s="14">
        <f t="shared" si="0"/>
        <v>28</v>
      </c>
      <c r="M12" s="22">
        <f t="shared" si="1"/>
        <v>0.12669683257918551</v>
      </c>
    </row>
    <row r="13" spans="2:13" ht="18.75" x14ac:dyDescent="0.3">
      <c r="B13" s="27" t="s">
        <v>81</v>
      </c>
      <c r="H13" s="11" t="s">
        <v>151</v>
      </c>
      <c r="I13" s="24" t="s">
        <v>477</v>
      </c>
      <c r="J13" s="14">
        <f>VLOOKUP(I13,'[1]SH01 Second Homes'!$C$2:$M$370,3,0)</f>
        <v>1627</v>
      </c>
      <c r="K13" s="14">
        <f>VLOOKUP(I13,'[1]SH01 Second Homes'!$C$2:$M$370,11,0)</f>
        <v>1809</v>
      </c>
      <c r="L13" s="14">
        <f t="shared" si="0"/>
        <v>182</v>
      </c>
      <c r="M13" s="22">
        <f t="shared" si="1"/>
        <v>0.11186232329440689</v>
      </c>
    </row>
    <row r="14" spans="2:13" x14ac:dyDescent="0.25">
      <c r="B14" s="11" t="s">
        <v>472</v>
      </c>
      <c r="C14" s="12">
        <v>2010</v>
      </c>
      <c r="D14" s="12">
        <v>2018</v>
      </c>
      <c r="E14" s="12" t="s">
        <v>67</v>
      </c>
      <c r="F14" s="12" t="s">
        <v>68</v>
      </c>
      <c r="H14" s="11" t="s">
        <v>472</v>
      </c>
      <c r="I14" s="24" t="s">
        <v>478</v>
      </c>
      <c r="J14" s="14">
        <f>VLOOKUP(I14,'[1]SH01 Second Homes'!$C$2:$M$370,3,0)</f>
        <v>894</v>
      </c>
      <c r="K14" s="14">
        <f>VLOOKUP(I14,'[1]SH01 Second Homes'!$C$2:$M$370,11,0)</f>
        <v>981</v>
      </c>
      <c r="L14" s="14">
        <f t="shared" si="0"/>
        <v>87</v>
      </c>
      <c r="M14" s="22">
        <f t="shared" si="1"/>
        <v>9.7315436241610737E-2</v>
      </c>
    </row>
    <row r="15" spans="2:13" x14ac:dyDescent="0.25">
      <c r="B15" s="24" t="s">
        <v>479</v>
      </c>
      <c r="C15" s="14">
        <f>VLOOKUP(B15,'[1]SH01 Second Homes'!$C$2:$M$370,3,0)</f>
        <v>720</v>
      </c>
      <c r="D15" s="14">
        <f>VLOOKUP(B15,'[1]SH01 Second Homes'!$C$2:$M$370,11,0)</f>
        <v>599</v>
      </c>
      <c r="E15" s="14">
        <f>D15-C15</f>
        <v>-121</v>
      </c>
      <c r="F15" s="22">
        <f>(D15-C15)/C15</f>
        <v>-0.16805555555555557</v>
      </c>
      <c r="H15" s="11" t="s">
        <v>472</v>
      </c>
      <c r="I15" s="24" t="s">
        <v>480</v>
      </c>
      <c r="J15" s="14">
        <f>VLOOKUP(I15,'[1]SH01 Second Homes'!$C$2:$M$370,3,0)</f>
        <v>697</v>
      </c>
      <c r="K15" s="14">
        <f>VLOOKUP(I15,'[1]SH01 Second Homes'!$C$2:$M$370,11,0)</f>
        <v>742</v>
      </c>
      <c r="L15" s="14">
        <f t="shared" si="0"/>
        <v>45</v>
      </c>
      <c r="M15" s="22">
        <f t="shared" si="1"/>
        <v>6.4562410329985651E-2</v>
      </c>
    </row>
    <row r="16" spans="2:13" x14ac:dyDescent="0.25">
      <c r="B16" s="24" t="s">
        <v>474</v>
      </c>
      <c r="C16" s="14">
        <f>VLOOKUP(B16,'[1]SH01 Second Homes'!$C$2:$M$370,3,0)</f>
        <v>409</v>
      </c>
      <c r="D16" s="14">
        <f>VLOOKUP(B16,'[1]SH01 Second Homes'!$C$2:$M$370,11,0)</f>
        <v>509</v>
      </c>
      <c r="E16" s="14">
        <f t="shared" ref="E16:E21" si="4">D16-C16</f>
        <v>100</v>
      </c>
      <c r="F16" s="22">
        <f t="shared" ref="F16:F21" si="5">(D16-C16)/C16</f>
        <v>0.24449877750611246</v>
      </c>
      <c r="H16" s="11" t="s">
        <v>472</v>
      </c>
      <c r="I16" s="24" t="s">
        <v>472</v>
      </c>
      <c r="J16" s="14">
        <f>VLOOKUP(I16,'[1]SH01 Second Homes'!$C$2:$M$370,3,0)</f>
        <v>7595</v>
      </c>
      <c r="K16" s="14">
        <f>VLOOKUP(I16,'[1]SH01 Second Homes'!$C$2:$M$370,11,0)</f>
        <v>7827</v>
      </c>
      <c r="L16" s="14">
        <f t="shared" si="0"/>
        <v>232</v>
      </c>
      <c r="M16" s="22">
        <f t="shared" si="1"/>
        <v>3.0546412113232391E-2</v>
      </c>
    </row>
    <row r="17" spans="2:13" x14ac:dyDescent="0.25">
      <c r="B17" s="24" t="s">
        <v>480</v>
      </c>
      <c r="C17" s="14">
        <f>VLOOKUP(B17,'[1]SH01 Second Homes'!$C$2:$M$370,3,0)</f>
        <v>697</v>
      </c>
      <c r="D17" s="14">
        <f>VLOOKUP(B17,'[1]SH01 Second Homes'!$C$2:$M$370,11,0)</f>
        <v>742</v>
      </c>
      <c r="E17" s="14">
        <f t="shared" si="4"/>
        <v>45</v>
      </c>
      <c r="F17" s="22">
        <f t="shared" si="5"/>
        <v>6.4562410329985651E-2</v>
      </c>
      <c r="H17" s="11" t="s">
        <v>472</v>
      </c>
      <c r="I17" s="24" t="s">
        <v>481</v>
      </c>
      <c r="J17" s="14">
        <f>VLOOKUP(I17,'[1]SH01 Second Homes'!$C$2:$M$370,3,0)</f>
        <v>764</v>
      </c>
      <c r="K17" s="14">
        <f>VLOOKUP(I17,'[1]SH01 Second Homes'!$C$2:$M$370,11,0)</f>
        <v>787</v>
      </c>
      <c r="L17" s="14">
        <f t="shared" si="0"/>
        <v>23</v>
      </c>
      <c r="M17" s="22">
        <f t="shared" si="1"/>
        <v>3.0104712041884817E-2</v>
      </c>
    </row>
    <row r="18" spans="2:13" x14ac:dyDescent="0.25">
      <c r="B18" s="24" t="s">
        <v>478</v>
      </c>
      <c r="C18" s="14">
        <f>VLOOKUP(B18,'[1]SH01 Second Homes'!$C$2:$M$370,3,0)</f>
        <v>894</v>
      </c>
      <c r="D18" s="14">
        <f>VLOOKUP(B18,'[1]SH01 Second Homes'!$C$2:$M$370,11,0)</f>
        <v>981</v>
      </c>
      <c r="E18" s="14">
        <f t="shared" si="4"/>
        <v>87</v>
      </c>
      <c r="F18" s="22">
        <f t="shared" si="5"/>
        <v>9.7315436241610737E-2</v>
      </c>
      <c r="H18" s="11" t="s">
        <v>472</v>
      </c>
      <c r="I18" s="24" t="s">
        <v>482</v>
      </c>
      <c r="J18" s="14">
        <f>VLOOKUP(I18,'[1]SH01 Second Homes'!$C$2:$M$370,3,0)</f>
        <v>3979</v>
      </c>
      <c r="K18" s="14">
        <f>VLOOKUP(I18,'[1]SH01 Second Homes'!$C$2:$M$370,11,0)</f>
        <v>4056</v>
      </c>
      <c r="L18" s="14">
        <f t="shared" si="0"/>
        <v>77</v>
      </c>
      <c r="M18" s="22">
        <f t="shared" si="1"/>
        <v>1.9351595878361397E-2</v>
      </c>
    </row>
    <row r="19" spans="2:13" x14ac:dyDescent="0.25">
      <c r="B19" s="24" t="s">
        <v>481</v>
      </c>
      <c r="C19" s="14">
        <f>VLOOKUP(B19,'[1]SH01 Second Homes'!$C$2:$M$370,3,0)</f>
        <v>764</v>
      </c>
      <c r="D19" s="14">
        <f>VLOOKUP(B19,'[1]SH01 Second Homes'!$C$2:$M$370,11,0)</f>
        <v>787</v>
      </c>
      <c r="E19" s="14">
        <f t="shared" si="4"/>
        <v>23</v>
      </c>
      <c r="F19" s="22">
        <f t="shared" si="5"/>
        <v>3.0104712041884817E-2</v>
      </c>
      <c r="H19" s="11" t="s">
        <v>473</v>
      </c>
      <c r="I19" s="24" t="s">
        <v>483</v>
      </c>
      <c r="J19" s="14">
        <f>VLOOKUP(I19,'[1]SH01 Second Homes'!$C$2:$M$370,3,0)</f>
        <v>426</v>
      </c>
      <c r="K19" s="14">
        <f>VLOOKUP(I19,'[1]SH01 Second Homes'!$C$2:$M$370,11,0)</f>
        <v>424</v>
      </c>
      <c r="L19" s="14">
        <f t="shared" si="0"/>
        <v>-2</v>
      </c>
      <c r="M19" s="22">
        <f t="shared" si="1"/>
        <v>-4.6948356807511738E-3</v>
      </c>
    </row>
    <row r="20" spans="2:13" x14ac:dyDescent="0.25">
      <c r="B20" s="24" t="s">
        <v>482</v>
      </c>
      <c r="C20" s="14">
        <f>VLOOKUP(B20,'[1]SH01 Second Homes'!$C$2:$M$370,3,0)</f>
        <v>3979</v>
      </c>
      <c r="D20" s="14">
        <f>VLOOKUP(B20,'[1]SH01 Second Homes'!$C$2:$M$370,11,0)</f>
        <v>4056</v>
      </c>
      <c r="E20" s="14">
        <f t="shared" si="4"/>
        <v>77</v>
      </c>
      <c r="F20" s="22">
        <f t="shared" si="5"/>
        <v>1.9351595878361397E-2</v>
      </c>
      <c r="H20" s="11" t="s">
        <v>468</v>
      </c>
      <c r="I20" s="24" t="s">
        <v>484</v>
      </c>
      <c r="J20" s="14">
        <f>VLOOKUP(I20,'[1]SH01 Second Homes'!$C$2:$M$370,3,0)</f>
        <v>2194</v>
      </c>
      <c r="K20" s="14">
        <f>VLOOKUP(I20,'[1]SH01 Second Homes'!$C$2:$M$370,11,0)</f>
        <v>2157</v>
      </c>
      <c r="L20" s="14">
        <f t="shared" si="0"/>
        <v>-37</v>
      </c>
      <c r="M20" s="22">
        <f t="shared" si="1"/>
        <v>-1.6864175022789425E-2</v>
      </c>
    </row>
    <row r="21" spans="2:13" x14ac:dyDescent="0.25">
      <c r="B21" s="24" t="s">
        <v>475</v>
      </c>
      <c r="C21" s="14">
        <f>VLOOKUP(B21,'[1]SH01 Second Homes'!$C$2:$M$370,3,0)</f>
        <v>132</v>
      </c>
      <c r="D21" s="14">
        <f>VLOOKUP(B21,'[1]SH01 Second Homes'!$C$2:$M$370,11,0)</f>
        <v>153</v>
      </c>
      <c r="E21" s="14">
        <f t="shared" si="4"/>
        <v>21</v>
      </c>
      <c r="F21" s="22">
        <f t="shared" si="5"/>
        <v>0.15909090909090909</v>
      </c>
      <c r="H21" s="11" t="s">
        <v>151</v>
      </c>
      <c r="I21" s="24" t="s">
        <v>485</v>
      </c>
      <c r="J21" s="14">
        <f>VLOOKUP(I21,'[1]SH01 Second Homes'!$C$2:$M$370,3,0)</f>
        <v>373</v>
      </c>
      <c r="K21" s="14">
        <f>VLOOKUP(I21,'[1]SH01 Second Homes'!$C$2:$M$370,11,0)</f>
        <v>323</v>
      </c>
      <c r="L21" s="14">
        <f t="shared" si="0"/>
        <v>-50</v>
      </c>
      <c r="M21" s="22">
        <f t="shared" si="1"/>
        <v>-0.13404825737265416</v>
      </c>
    </row>
    <row r="22" spans="2:13" x14ac:dyDescent="0.25">
      <c r="B22" s="2"/>
      <c r="C22" s="1"/>
      <c r="D22" s="1"/>
      <c r="E22" s="1"/>
      <c r="H22" s="11" t="s">
        <v>472</v>
      </c>
      <c r="I22" s="24" t="s">
        <v>479</v>
      </c>
      <c r="J22" s="14">
        <f>VLOOKUP(I22,'[1]SH01 Second Homes'!$C$2:$M$370,3,0)</f>
        <v>720</v>
      </c>
      <c r="K22" s="14">
        <f>VLOOKUP(I22,'[1]SH01 Second Homes'!$C$2:$M$370,11,0)</f>
        <v>599</v>
      </c>
      <c r="L22" s="14">
        <f t="shared" si="0"/>
        <v>-121</v>
      </c>
      <c r="M22" s="22">
        <f t="shared" si="1"/>
        <v>-0.16805555555555557</v>
      </c>
    </row>
    <row r="23" spans="2:13" x14ac:dyDescent="0.25">
      <c r="B23" s="11" t="s">
        <v>473</v>
      </c>
      <c r="C23" s="12">
        <v>2010</v>
      </c>
      <c r="D23" s="12">
        <v>2018</v>
      </c>
      <c r="E23" s="12" t="s">
        <v>67</v>
      </c>
      <c r="F23" s="12" t="s">
        <v>68</v>
      </c>
      <c r="H23" s="11" t="s">
        <v>473</v>
      </c>
      <c r="I23" s="24" t="s">
        <v>486</v>
      </c>
      <c r="J23" s="14">
        <f>VLOOKUP(I23,'[1]SH01 Second Homes'!$C$2:$M$370,3,0)</f>
        <v>599</v>
      </c>
      <c r="K23" s="14">
        <f>VLOOKUP(I23,'[1]SH01 Second Homes'!$C$2:$M$370,11,0)</f>
        <v>498</v>
      </c>
      <c r="L23" s="14">
        <f t="shared" si="0"/>
        <v>-101</v>
      </c>
      <c r="M23" s="22">
        <f t="shared" si="1"/>
        <v>-0.1686143572621035</v>
      </c>
    </row>
    <row r="24" spans="2:13" x14ac:dyDescent="0.25">
      <c r="B24" s="24" t="s">
        <v>487</v>
      </c>
      <c r="C24" s="14">
        <f>VLOOKUP(B24,'[1]SH01 Second Homes'!$C$2:$M$370,3,0)</f>
        <v>125</v>
      </c>
      <c r="D24" s="14">
        <f>VLOOKUP(B24,'[1]SH01 Second Homes'!$C$2:$M$370,11,0)</f>
        <v>71</v>
      </c>
      <c r="E24" s="14">
        <f>D24-C24</f>
        <v>-54</v>
      </c>
      <c r="F24" s="22">
        <f>(D24-C24)/C24</f>
        <v>-0.432</v>
      </c>
      <c r="H24" s="11" t="s">
        <v>473</v>
      </c>
      <c r="I24" s="24" t="s">
        <v>473</v>
      </c>
      <c r="J24" s="14">
        <f>VLOOKUP(I24,'[1]SH01 Second Homes'!$C$2:$M$370,3,0)</f>
        <v>2424</v>
      </c>
      <c r="K24" s="14">
        <f>VLOOKUP(I24,'[1]SH01 Second Homes'!$C$2:$M$370,11,0)</f>
        <v>2010</v>
      </c>
      <c r="L24" s="14">
        <f t="shared" si="0"/>
        <v>-414</v>
      </c>
      <c r="M24" s="22">
        <f t="shared" si="1"/>
        <v>-0.1707920792079208</v>
      </c>
    </row>
    <row r="25" spans="2:13" x14ac:dyDescent="0.25">
      <c r="B25" s="24" t="s">
        <v>486</v>
      </c>
      <c r="C25" s="14">
        <f>VLOOKUP(B25,'[1]SH01 Second Homes'!$C$2:$M$370,3,0)</f>
        <v>599</v>
      </c>
      <c r="D25" s="14">
        <f>VLOOKUP(B25,'[1]SH01 Second Homes'!$C$2:$M$370,11,0)</f>
        <v>498</v>
      </c>
      <c r="E25" s="14">
        <f t="shared" ref="E25:E27" si="6">D25-C25</f>
        <v>-101</v>
      </c>
      <c r="F25" s="22">
        <f t="shared" ref="F25:F27" si="7">(D25-C25)/C25</f>
        <v>-0.1686143572621035</v>
      </c>
      <c r="H25" s="11" t="s">
        <v>468</v>
      </c>
      <c r="I25" s="24" t="s">
        <v>488</v>
      </c>
      <c r="J25" s="14">
        <f>VLOOKUP(I25,'[1]SH01 Second Homes'!$C$2:$M$370,3,0)</f>
        <v>1127</v>
      </c>
      <c r="K25" s="14">
        <f>VLOOKUP(I25,'[1]SH01 Second Homes'!$C$2:$M$370,11,0)</f>
        <v>904</v>
      </c>
      <c r="L25" s="14">
        <f t="shared" si="0"/>
        <v>-223</v>
      </c>
      <c r="M25" s="22">
        <f t="shared" si="1"/>
        <v>-0.19787045252883761</v>
      </c>
    </row>
    <row r="26" spans="2:13" x14ac:dyDescent="0.25">
      <c r="B26" s="24" t="s">
        <v>483</v>
      </c>
      <c r="C26" s="14">
        <f>VLOOKUP(B26,'[1]SH01 Second Homes'!$C$2:$M$370,3,0)</f>
        <v>426</v>
      </c>
      <c r="D26" s="14">
        <f>VLOOKUP(B26,'[1]SH01 Second Homes'!$C$2:$M$370,11,0)</f>
        <v>424</v>
      </c>
      <c r="E26" s="14">
        <f t="shared" si="6"/>
        <v>-2</v>
      </c>
      <c r="F26" s="22">
        <f t="shared" si="7"/>
        <v>-4.6948356807511738E-3</v>
      </c>
      <c r="H26" s="11" t="s">
        <v>473</v>
      </c>
      <c r="I26" s="24" t="s">
        <v>489</v>
      </c>
      <c r="J26" s="14">
        <f>VLOOKUP(I26,'[1]SH01 Second Homes'!$C$2:$M$370,3,0)</f>
        <v>1274</v>
      </c>
      <c r="K26" s="14">
        <f>VLOOKUP(I26,'[1]SH01 Second Homes'!$C$2:$M$370,11,0)</f>
        <v>1017</v>
      </c>
      <c r="L26" s="14">
        <f t="shared" si="0"/>
        <v>-257</v>
      </c>
      <c r="M26" s="22">
        <f t="shared" si="1"/>
        <v>-0.20172684458398743</v>
      </c>
    </row>
    <row r="27" spans="2:13" x14ac:dyDescent="0.25">
      <c r="B27" s="24" t="s">
        <v>489</v>
      </c>
      <c r="C27" s="14">
        <f>VLOOKUP(B27,'[1]SH01 Second Homes'!$C$2:$M$370,3,0)</f>
        <v>1274</v>
      </c>
      <c r="D27" s="14">
        <f>VLOOKUP(B27,'[1]SH01 Second Homes'!$C$2:$M$370,11,0)</f>
        <v>1017</v>
      </c>
      <c r="E27" s="14">
        <f t="shared" si="6"/>
        <v>-257</v>
      </c>
      <c r="F27" s="22">
        <f t="shared" si="7"/>
        <v>-0.20172684458398743</v>
      </c>
      <c r="H27" s="11" t="s">
        <v>151</v>
      </c>
      <c r="I27" s="24" t="s">
        <v>490</v>
      </c>
      <c r="J27" s="14">
        <f>VLOOKUP(I27,'[1]SH01 Second Homes'!$C$2:$M$370,3,0)</f>
        <v>519</v>
      </c>
      <c r="K27" s="14">
        <f>VLOOKUP(I27,'[1]SH01 Second Homes'!$C$2:$M$370,11,0)</f>
        <v>351</v>
      </c>
      <c r="L27" s="14">
        <f t="shared" si="0"/>
        <v>-168</v>
      </c>
      <c r="M27" s="22">
        <f t="shared" si="1"/>
        <v>-0.32369942196531792</v>
      </c>
    </row>
    <row r="28" spans="2:13" x14ac:dyDescent="0.25">
      <c r="H28" s="11" t="s">
        <v>473</v>
      </c>
      <c r="I28" s="24" t="s">
        <v>487</v>
      </c>
      <c r="J28" s="14">
        <f>VLOOKUP(I28,'[1]SH01 Second Homes'!$C$2:$M$370,3,0)</f>
        <v>125</v>
      </c>
      <c r="K28" s="14">
        <f>VLOOKUP(I28,'[1]SH01 Second Homes'!$C$2:$M$370,11,0)</f>
        <v>71</v>
      </c>
      <c r="L28" s="14">
        <f t="shared" si="0"/>
        <v>-54</v>
      </c>
      <c r="M28" s="22">
        <f t="shared" si="1"/>
        <v>-0.432</v>
      </c>
    </row>
    <row r="29" spans="2:13" x14ac:dyDescent="0.25">
      <c r="B29" s="11" t="s">
        <v>468</v>
      </c>
      <c r="C29" s="12">
        <v>2010</v>
      </c>
      <c r="D29" s="12">
        <v>2018</v>
      </c>
      <c r="E29" s="12" t="s">
        <v>67</v>
      </c>
      <c r="F29" s="12" t="s">
        <v>68</v>
      </c>
      <c r="H29" s="11" t="s">
        <v>151</v>
      </c>
      <c r="I29" s="24" t="s">
        <v>491</v>
      </c>
      <c r="J29" s="14">
        <f>VLOOKUP(I29,'[1]SH01 Second Homes'!$C$2:$M$370,3,0)</f>
        <v>671</v>
      </c>
      <c r="K29" s="14">
        <f>VLOOKUP(I29,'[1]SH01 Second Homes'!$C$2:$M$370,11,0)</f>
        <v>345</v>
      </c>
      <c r="L29" s="14">
        <f t="shared" si="0"/>
        <v>-326</v>
      </c>
      <c r="M29" s="22">
        <f t="shared" si="1"/>
        <v>-0.48584202682563338</v>
      </c>
    </row>
    <row r="30" spans="2:13" x14ac:dyDescent="0.25">
      <c r="B30" s="24" t="s">
        <v>470</v>
      </c>
      <c r="C30" s="14">
        <f>VLOOKUP(B30,'[1]SH01 Second Homes'!$C$2:$M$370,3,0)</f>
        <v>916</v>
      </c>
      <c r="D30" s="14">
        <f>VLOOKUP(B30,'[1]SH01 Second Homes'!$C$2:$M$370,11,0)</f>
        <v>1986</v>
      </c>
      <c r="E30" s="14">
        <f>D30-C30</f>
        <v>1070</v>
      </c>
      <c r="F30" s="22">
        <f>(D30-C30)/C30</f>
        <v>1.168122270742358</v>
      </c>
    </row>
    <row r="31" spans="2:13" x14ac:dyDescent="0.25">
      <c r="B31" s="24" t="s">
        <v>471</v>
      </c>
      <c r="C31" s="14">
        <f>VLOOKUP(B31,'[1]SH01 Second Homes'!$C$2:$M$370,3,0)</f>
        <v>230</v>
      </c>
      <c r="D31" s="14">
        <f>VLOOKUP(B31,'[1]SH01 Second Homes'!$C$2:$M$370,11,0)</f>
        <v>497</v>
      </c>
      <c r="E31" s="14">
        <f t="shared" ref="E31:E34" si="8">D31-C31</f>
        <v>267</v>
      </c>
      <c r="F31" s="22">
        <f t="shared" ref="F31:F34" si="9">(D31-C31)/C31</f>
        <v>1.1608695652173913</v>
      </c>
    </row>
    <row r="32" spans="2:13" x14ac:dyDescent="0.25">
      <c r="B32" s="24" t="s">
        <v>488</v>
      </c>
      <c r="C32" s="14">
        <f>VLOOKUP(B32,'[1]SH01 Second Homes'!$C$2:$M$370,3,0)</f>
        <v>1127</v>
      </c>
      <c r="D32" s="14">
        <f>VLOOKUP(B32,'[1]SH01 Second Homes'!$C$2:$M$370,11,0)</f>
        <v>904</v>
      </c>
      <c r="E32" s="14">
        <f t="shared" si="8"/>
        <v>-223</v>
      </c>
      <c r="F32" s="22">
        <f t="shared" si="9"/>
        <v>-0.19787045252883761</v>
      </c>
    </row>
    <row r="33" spans="2:6" x14ac:dyDescent="0.25">
      <c r="B33" s="24" t="s">
        <v>484</v>
      </c>
      <c r="C33" s="14">
        <f>VLOOKUP(B33,'[1]SH01 Second Homes'!$C$2:$M$370,3,0)</f>
        <v>2194</v>
      </c>
      <c r="D33" s="14">
        <f>VLOOKUP(B33,'[1]SH01 Second Homes'!$C$2:$M$370,11,0)</f>
        <v>2157</v>
      </c>
      <c r="E33" s="14">
        <f t="shared" si="8"/>
        <v>-37</v>
      </c>
      <c r="F33" s="22">
        <f t="shared" si="9"/>
        <v>-1.6864175022789425E-2</v>
      </c>
    </row>
    <row r="34" spans="2:6" x14ac:dyDescent="0.25">
      <c r="B34" s="24" t="s">
        <v>469</v>
      </c>
      <c r="C34" s="14">
        <f>VLOOKUP(B34,'[1]SH01 Second Homes'!$C$2:$M$370,3,0)</f>
        <v>147</v>
      </c>
      <c r="D34" s="14">
        <f>VLOOKUP(B34,'[1]SH01 Second Homes'!$C$2:$M$370,11,0)</f>
        <v>664</v>
      </c>
      <c r="E34" s="14">
        <f t="shared" si="8"/>
        <v>517</v>
      </c>
      <c r="F34" s="22">
        <f t="shared" si="9"/>
        <v>3.5170068027210886</v>
      </c>
    </row>
    <row r="35" spans="2:6" x14ac:dyDescent="0.25">
      <c r="B35" s="31"/>
      <c r="C35" s="31"/>
      <c r="D35" s="31"/>
      <c r="E35" s="31"/>
      <c r="F35" s="32"/>
    </row>
    <row r="36" spans="2:6" x14ac:dyDescent="0.25">
      <c r="B36" s="11" t="s">
        <v>151</v>
      </c>
      <c r="C36" s="12">
        <v>2010</v>
      </c>
      <c r="D36" s="12">
        <v>2018</v>
      </c>
      <c r="E36" s="12" t="s">
        <v>67</v>
      </c>
      <c r="F36" s="12" t="s">
        <v>68</v>
      </c>
    </row>
    <row r="37" spans="2:6" x14ac:dyDescent="0.25">
      <c r="B37" s="24" t="s">
        <v>477</v>
      </c>
      <c r="C37" s="14">
        <f>VLOOKUP(B37,'[1]SH01 Second Homes'!$C$2:$M$370,3,0)</f>
        <v>1627</v>
      </c>
      <c r="D37" s="14">
        <f>VLOOKUP(B37,'[1]SH01 Second Homes'!$C$2:$M$370,11,0)</f>
        <v>1809</v>
      </c>
      <c r="E37" s="14">
        <f>D37-C37</f>
        <v>182</v>
      </c>
      <c r="F37" s="22">
        <f>(D37-C37)/C37</f>
        <v>0.11186232329440689</v>
      </c>
    </row>
    <row r="38" spans="2:6" x14ac:dyDescent="0.25">
      <c r="B38" s="24" t="s">
        <v>476</v>
      </c>
      <c r="C38" s="14">
        <f>VLOOKUP(B38,'[1]SH01 Second Homes'!$C$2:$M$370,3,0)</f>
        <v>221</v>
      </c>
      <c r="D38" s="14">
        <f>VLOOKUP(B38,'[1]SH01 Second Homes'!$C$2:$M$370,11,0)</f>
        <v>249</v>
      </c>
      <c r="E38" s="14">
        <f t="shared" ref="E38:E40" si="10">D38-C38</f>
        <v>28</v>
      </c>
      <c r="F38" s="22">
        <f t="shared" ref="F38:F40" si="11">(D38-C38)/C38</f>
        <v>0.12669683257918551</v>
      </c>
    </row>
    <row r="39" spans="2:6" x14ac:dyDescent="0.25">
      <c r="B39" s="24" t="s">
        <v>485</v>
      </c>
      <c r="C39" s="14">
        <f>VLOOKUP(B39,'[1]SH01 Second Homes'!$C$2:$M$370,3,0)</f>
        <v>373</v>
      </c>
      <c r="D39" s="14">
        <f>VLOOKUP(B39,'[1]SH01 Second Homes'!$C$2:$M$370,11,0)</f>
        <v>323</v>
      </c>
      <c r="E39" s="14">
        <f t="shared" si="10"/>
        <v>-50</v>
      </c>
      <c r="F39" s="22">
        <f t="shared" si="11"/>
        <v>-0.13404825737265416</v>
      </c>
    </row>
    <row r="40" spans="2:6" x14ac:dyDescent="0.25">
      <c r="B40" s="24" t="s">
        <v>490</v>
      </c>
      <c r="C40" s="14">
        <f>VLOOKUP(B40,'[1]SH01 Second Homes'!$C$2:$M$370,3,0)</f>
        <v>519</v>
      </c>
      <c r="D40" s="14">
        <f>VLOOKUP(B40,'[1]SH01 Second Homes'!$C$2:$M$370,11,0)</f>
        <v>351</v>
      </c>
      <c r="E40" s="14">
        <f t="shared" si="10"/>
        <v>-168</v>
      </c>
      <c r="F40" s="22">
        <f t="shared" si="11"/>
        <v>-0.32369942196531792</v>
      </c>
    </row>
    <row r="41" spans="2:6" x14ac:dyDescent="0.25">
      <c r="B41" s="24" t="s">
        <v>491</v>
      </c>
      <c r="C41" s="14">
        <f>VLOOKUP(B41,'[1]SH01 Second Homes'!$C$2:$M$370,3,0)</f>
        <v>671</v>
      </c>
      <c r="D41" s="14">
        <f>VLOOKUP(B41,'[1]SH01 Second Homes'!$C$2:$M$370,11,0)</f>
        <v>345</v>
      </c>
      <c r="E41" s="14">
        <f t="shared" ref="E41" si="12">D41-C41</f>
        <v>-326</v>
      </c>
      <c r="F41" s="22">
        <f t="shared" ref="F41" si="13">(D41-C41)/C41</f>
        <v>-0.48584202682563338</v>
      </c>
    </row>
  </sheetData>
  <autoFilter ref="H5:M29">
    <sortState ref="H6:M29">
      <sortCondition descending="1" ref="M5:M29"/>
    </sortState>
  </autoFilter>
  <conditionalFormatting sqref="M6:M29">
    <cfRule type="colorScale" priority="7">
      <colorScale>
        <cfvo type="min"/>
        <cfvo type="percentile" val="50"/>
        <cfvo type="max"/>
        <color rgb="FFF8696B"/>
        <color rgb="FFFFEB84"/>
        <color rgb="FF63BE7B"/>
      </colorScale>
    </cfRule>
  </conditionalFormatting>
  <conditionalFormatting sqref="F37:F41">
    <cfRule type="colorScale" priority="11">
      <colorScale>
        <cfvo type="min"/>
        <cfvo type="percentile" val="50"/>
        <cfvo type="max"/>
        <color rgb="FFF8696B"/>
        <color rgb="FFFFEB84"/>
        <color rgb="FF63BE7B"/>
      </colorScale>
    </cfRule>
  </conditionalFormatting>
  <conditionalFormatting sqref="F35">
    <cfRule type="colorScale" priority="59">
      <colorScale>
        <cfvo type="min"/>
        <cfvo type="percentile" val="50"/>
        <cfvo type="max"/>
        <color rgb="FFF8696B"/>
        <color rgb="FFFFEB84"/>
        <color rgb="FF63BE7B"/>
      </colorScale>
    </cfRule>
  </conditionalFormatting>
  <conditionalFormatting sqref="F30:F34">
    <cfRule type="colorScale" priority="60">
      <colorScale>
        <cfvo type="min"/>
        <cfvo type="percentile" val="50"/>
        <cfvo type="max"/>
        <color rgb="FFF8696B"/>
        <color rgb="FFFFEB84"/>
        <color rgb="FF63BE7B"/>
      </colorScale>
    </cfRule>
  </conditionalFormatting>
  <conditionalFormatting sqref="F24:F27">
    <cfRule type="colorScale" priority="61">
      <colorScale>
        <cfvo type="min"/>
        <cfvo type="percentile" val="50"/>
        <cfvo type="max"/>
        <color rgb="FFF8696B"/>
        <color rgb="FFFFEB84"/>
        <color rgb="FF63BE7B"/>
      </colorScale>
    </cfRule>
  </conditionalFormatting>
  <conditionalFormatting sqref="F15:F21">
    <cfRule type="colorScale" priority="62">
      <colorScale>
        <cfvo type="min"/>
        <cfvo type="percentile" val="50"/>
        <cfvo type="max"/>
        <color rgb="FFF8696B"/>
        <color rgb="FFFFEB84"/>
        <color rgb="FF63BE7B"/>
      </colorScale>
    </cfRule>
  </conditionalFormatting>
  <conditionalFormatting sqref="F9:F11">
    <cfRule type="colorScale" priority="63">
      <colorScale>
        <cfvo type="min"/>
        <cfvo type="percentile" val="50"/>
        <cfvo type="max"/>
        <color rgb="FFF8696B"/>
        <color rgb="FFFFEB84"/>
        <color rgb="FF63BE7B"/>
      </colorScale>
    </cfRule>
  </conditionalFormatting>
  <conditionalFormatting sqref="M11:M29">
    <cfRule type="colorScale" priority="70">
      <colorScale>
        <cfvo type="min"/>
        <cfvo type="percentile" val="50"/>
        <cfvo type="max"/>
        <color rgb="FFF8696B"/>
        <color rgb="FFFFEB84"/>
        <color rgb="FF63BE7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28"/>
  <sheetViews>
    <sheetView workbookViewId="0">
      <selection activeCell="D5" sqref="D5"/>
    </sheetView>
  </sheetViews>
  <sheetFormatPr defaultRowHeight="15" x14ac:dyDescent="0.25"/>
  <cols>
    <col min="1" max="1" width="37.140625" bestFit="1" customWidth="1"/>
    <col min="2" max="2" width="11.5703125" bestFit="1" customWidth="1"/>
    <col min="3" max="3" width="9.5703125" bestFit="1" customWidth="1"/>
    <col min="4" max="4" width="26.7109375" bestFit="1" customWidth="1"/>
    <col min="5" max="13" width="11.7109375" bestFit="1" customWidth="1"/>
  </cols>
  <sheetData>
    <row r="3" spans="1:15" x14ac:dyDescent="0.25">
      <c r="A3" s="3" t="s">
        <v>1</v>
      </c>
      <c r="B3" s="3" t="s">
        <v>13</v>
      </c>
      <c r="C3" s="3" t="s">
        <v>14</v>
      </c>
      <c r="D3" t="s">
        <v>15</v>
      </c>
      <c r="E3" t="s">
        <v>16</v>
      </c>
      <c r="F3" t="s">
        <v>17</v>
      </c>
      <c r="G3" t="s">
        <v>18</v>
      </c>
      <c r="H3" t="s">
        <v>19</v>
      </c>
      <c r="I3" t="s">
        <v>20</v>
      </c>
      <c r="J3" t="s">
        <v>21</v>
      </c>
      <c r="K3" t="s">
        <v>22</v>
      </c>
      <c r="L3" t="s">
        <v>23</v>
      </c>
      <c r="M3" t="s">
        <v>24</v>
      </c>
      <c r="O3" t="s">
        <v>25</v>
      </c>
    </row>
    <row r="4" spans="1:15" x14ac:dyDescent="0.25">
      <c r="A4" t="s">
        <v>11</v>
      </c>
      <c r="D4" s="1">
        <v>-2028</v>
      </c>
      <c r="E4" s="1">
        <v>32165</v>
      </c>
      <c r="F4" s="1">
        <v>30137</v>
      </c>
      <c r="G4" s="1">
        <v>30712</v>
      </c>
      <c r="H4" s="1">
        <v>30141</v>
      </c>
      <c r="I4" s="1">
        <v>29226</v>
      </c>
      <c r="J4" s="1">
        <v>28004</v>
      </c>
      <c r="K4" s="1">
        <v>28088</v>
      </c>
      <c r="L4" s="1">
        <v>28694</v>
      </c>
      <c r="M4" s="1">
        <v>28834</v>
      </c>
      <c r="O4" s="45"/>
    </row>
    <row r="5" spans="1:15" x14ac:dyDescent="0.25">
      <c r="A5" t="s">
        <v>6</v>
      </c>
      <c r="D5" s="1">
        <v>6297</v>
      </c>
      <c r="E5" s="1">
        <v>83602</v>
      </c>
      <c r="F5" s="1">
        <v>89899</v>
      </c>
      <c r="G5" s="1">
        <v>85267</v>
      </c>
      <c r="H5" s="1">
        <v>86182</v>
      </c>
      <c r="I5" s="1">
        <v>85585</v>
      </c>
      <c r="J5" s="1">
        <v>84902</v>
      </c>
      <c r="K5" s="1">
        <v>85018</v>
      </c>
      <c r="L5" s="1">
        <v>85472</v>
      </c>
      <c r="M5" s="1">
        <v>86935</v>
      </c>
      <c r="O5" s="45"/>
    </row>
    <row r="6" spans="1:15" x14ac:dyDescent="0.25">
      <c r="A6" t="s">
        <v>9</v>
      </c>
      <c r="D6" s="1">
        <v>-3381</v>
      </c>
      <c r="E6" s="1">
        <v>95342</v>
      </c>
      <c r="F6" s="1">
        <v>91961</v>
      </c>
      <c r="G6" s="1">
        <v>95980</v>
      </c>
      <c r="H6" s="1">
        <v>106306</v>
      </c>
      <c r="I6" s="1">
        <v>96326</v>
      </c>
      <c r="J6" s="1">
        <v>96780</v>
      </c>
      <c r="K6" s="1">
        <v>90419</v>
      </c>
      <c r="L6" s="1">
        <v>92451</v>
      </c>
      <c r="M6" s="1">
        <v>96871</v>
      </c>
      <c r="O6" s="45"/>
    </row>
    <row r="7" spans="1:15" x14ac:dyDescent="0.25">
      <c r="A7" t="s">
        <v>5</v>
      </c>
      <c r="D7" s="1">
        <v>7405</v>
      </c>
      <c r="E7" s="1">
        <v>20011</v>
      </c>
      <c r="F7" s="1">
        <v>27416</v>
      </c>
      <c r="G7" s="1">
        <v>22724</v>
      </c>
      <c r="H7" s="1">
        <v>26268</v>
      </c>
      <c r="I7" s="1">
        <v>30859</v>
      </c>
      <c r="J7" s="1">
        <v>31742</v>
      </c>
      <c r="K7" s="1">
        <v>30335</v>
      </c>
      <c r="L7" s="1">
        <v>31336</v>
      </c>
      <c r="M7" s="1">
        <v>25485</v>
      </c>
      <c r="O7" s="45"/>
    </row>
    <row r="8" spans="1:15" x14ac:dyDescent="0.25">
      <c r="A8" t="s">
        <v>4</v>
      </c>
      <c r="D8" s="1">
        <v>24149</v>
      </c>
      <c r="E8" s="1">
        <v>53898</v>
      </c>
      <c r="F8" s="1">
        <v>78047</v>
      </c>
      <c r="G8" s="1">
        <v>59804</v>
      </c>
      <c r="H8" s="1">
        <v>75553</v>
      </c>
      <c r="I8" s="1">
        <v>79743</v>
      </c>
      <c r="J8" s="1">
        <v>77883</v>
      </c>
      <c r="K8" s="1">
        <v>75647</v>
      </c>
      <c r="L8" s="1">
        <v>75653</v>
      </c>
      <c r="M8" s="1">
        <v>75937</v>
      </c>
      <c r="O8" s="45"/>
    </row>
    <row r="9" spans="1:15" x14ac:dyDescent="0.25">
      <c r="A9" t="s">
        <v>10</v>
      </c>
      <c r="D9" s="1">
        <v>-5423</v>
      </c>
      <c r="E9" s="1">
        <v>120170</v>
      </c>
      <c r="F9" s="1">
        <v>114747</v>
      </c>
      <c r="G9" s="1">
        <v>116103</v>
      </c>
      <c r="H9" s="1">
        <v>116722</v>
      </c>
      <c r="I9" s="1">
        <v>115100</v>
      </c>
      <c r="J9" s="1">
        <v>112557</v>
      </c>
      <c r="K9" s="1">
        <v>111168</v>
      </c>
      <c r="L9" s="1">
        <v>110713</v>
      </c>
      <c r="M9" s="1">
        <v>113054</v>
      </c>
      <c r="O9" s="45"/>
    </row>
    <row r="10" spans="1:15" x14ac:dyDescent="0.25">
      <c r="A10" t="s">
        <v>8</v>
      </c>
      <c r="D10" s="1">
        <v>835</v>
      </c>
      <c r="E10" s="1">
        <v>129270</v>
      </c>
      <c r="F10" s="1">
        <v>130105</v>
      </c>
      <c r="G10" s="1">
        <v>131256</v>
      </c>
      <c r="H10" s="1">
        <v>133082</v>
      </c>
      <c r="I10" s="1">
        <v>128858</v>
      </c>
      <c r="J10" s="1">
        <v>128860</v>
      </c>
      <c r="K10" s="1">
        <v>128248</v>
      </c>
      <c r="L10" s="1">
        <v>128417</v>
      </c>
      <c r="M10" s="1">
        <v>128153</v>
      </c>
      <c r="O10" s="45"/>
    </row>
    <row r="11" spans="1:15" x14ac:dyDescent="0.25">
      <c r="A11" t="s">
        <v>12</v>
      </c>
      <c r="D11" s="1">
        <v>-11924</v>
      </c>
      <c r="E11" s="1">
        <v>45096</v>
      </c>
      <c r="F11" s="1">
        <v>33172</v>
      </c>
      <c r="G11" s="1">
        <v>38665</v>
      </c>
      <c r="H11" s="1">
        <v>39538</v>
      </c>
      <c r="I11" s="1">
        <v>39349</v>
      </c>
      <c r="J11" s="1">
        <v>35296</v>
      </c>
      <c r="K11" s="1">
        <v>32024</v>
      </c>
      <c r="L11" s="1">
        <v>30215</v>
      </c>
      <c r="M11" s="1">
        <v>30609</v>
      </c>
      <c r="O11" s="45"/>
    </row>
    <row r="12" spans="1:15" x14ac:dyDescent="0.25">
      <c r="A12" t="s">
        <v>7</v>
      </c>
      <c r="D12" s="1">
        <v>3568</v>
      </c>
      <c r="E12" s="1">
        <v>50721</v>
      </c>
      <c r="F12" s="1">
        <v>54289</v>
      </c>
      <c r="G12" s="1">
        <v>53608</v>
      </c>
      <c r="H12" s="1">
        <v>53028</v>
      </c>
      <c r="I12" s="1">
        <v>53290</v>
      </c>
      <c r="J12" s="1">
        <v>52200</v>
      </c>
      <c r="K12" s="1">
        <v>52768</v>
      </c>
      <c r="L12" s="1">
        <v>53614</v>
      </c>
      <c r="M12" s="1">
        <v>55122</v>
      </c>
      <c r="O12" s="45"/>
    </row>
    <row r="13" spans="1:15" x14ac:dyDescent="0.25">
      <c r="A13" t="s">
        <v>26</v>
      </c>
      <c r="D13" s="1">
        <v>-26190</v>
      </c>
      <c r="E13" s="1">
        <v>76004</v>
      </c>
      <c r="F13" s="1">
        <v>49814</v>
      </c>
      <c r="G13" s="1">
        <v>78500</v>
      </c>
      <c r="H13" s="1">
        <v>81198</v>
      </c>
      <c r="I13" s="1">
        <v>71468</v>
      </c>
      <c r="J13" s="1">
        <v>55758</v>
      </c>
      <c r="K13" s="1">
        <v>54634</v>
      </c>
      <c r="L13" s="1">
        <v>52280</v>
      </c>
      <c r="M13" s="1">
        <v>51320</v>
      </c>
      <c r="O13" s="45"/>
    </row>
    <row r="14" spans="1:15" x14ac:dyDescent="0.25">
      <c r="A14" t="s">
        <v>27</v>
      </c>
      <c r="D14" s="1">
        <v>48394</v>
      </c>
      <c r="E14" s="1"/>
      <c r="F14" s="1">
        <v>48394</v>
      </c>
      <c r="G14" s="1"/>
      <c r="H14" s="1"/>
      <c r="I14" s="1"/>
      <c r="J14" s="1"/>
      <c r="K14" s="1"/>
      <c r="L14" s="1">
        <v>45736</v>
      </c>
      <c r="M14" s="1">
        <v>46852</v>
      </c>
      <c r="O14" s="45"/>
    </row>
    <row r="15" spans="1:15" x14ac:dyDescent="0.25">
      <c r="A15" t="s">
        <v>28</v>
      </c>
      <c r="B15" t="s">
        <v>28</v>
      </c>
      <c r="C15" t="s">
        <v>28</v>
      </c>
      <c r="D15" s="1">
        <v>5628</v>
      </c>
      <c r="E15" s="1">
        <v>246026</v>
      </c>
      <c r="F15" s="1">
        <v>251654</v>
      </c>
      <c r="G15" s="1">
        <v>247393</v>
      </c>
      <c r="H15" s="1">
        <v>260403</v>
      </c>
      <c r="I15" s="1">
        <v>254981</v>
      </c>
      <c r="J15" s="1">
        <v>251518</v>
      </c>
      <c r="K15" s="1">
        <v>245324</v>
      </c>
      <c r="L15" s="1">
        <v>246540</v>
      </c>
      <c r="M15" s="1">
        <v>248747</v>
      </c>
      <c r="O15" s="45"/>
    </row>
    <row r="16" spans="1:15" x14ac:dyDescent="0.25">
      <c r="A16" t="s">
        <v>29</v>
      </c>
      <c r="D16" s="1">
        <v>47330</v>
      </c>
      <c r="E16" s="1">
        <v>952305</v>
      </c>
      <c r="F16" s="1">
        <v>999635</v>
      </c>
      <c r="G16" s="1">
        <v>960012</v>
      </c>
      <c r="H16" s="1">
        <v>1008421</v>
      </c>
      <c r="I16" s="1">
        <v>984785</v>
      </c>
      <c r="J16" s="1">
        <v>955500</v>
      </c>
      <c r="K16" s="1">
        <v>933673</v>
      </c>
      <c r="L16" s="1">
        <v>981121</v>
      </c>
      <c r="M16" s="1">
        <v>987919</v>
      </c>
      <c r="O16" s="45"/>
    </row>
    <row r="17" spans="15:15" x14ac:dyDescent="0.25">
      <c r="O17" s="45"/>
    </row>
    <row r="18" spans="15:15" x14ac:dyDescent="0.25">
      <c r="O18" s="45"/>
    </row>
    <row r="19" spans="15:15" x14ac:dyDescent="0.25">
      <c r="O19" s="45"/>
    </row>
    <row r="20" spans="15:15" x14ac:dyDescent="0.25">
      <c r="O20" s="45"/>
    </row>
    <row r="21" spans="15:15" x14ac:dyDescent="0.25">
      <c r="O21" s="45"/>
    </row>
    <row r="22" spans="15:15" x14ac:dyDescent="0.25">
      <c r="O22" s="45"/>
    </row>
    <row r="23" spans="15:15" x14ac:dyDescent="0.25">
      <c r="O23" s="45"/>
    </row>
    <row r="24" spans="15:15" x14ac:dyDescent="0.25">
      <c r="O24" s="45"/>
    </row>
    <row r="25" spans="15:15" x14ac:dyDescent="0.25">
      <c r="O25" s="45"/>
    </row>
    <row r="26" spans="15:15" x14ac:dyDescent="0.25">
      <c r="O26" s="45"/>
    </row>
    <row r="27" spans="15:15" x14ac:dyDescent="0.25">
      <c r="O27" s="45"/>
    </row>
    <row r="28" spans="15:15" x14ac:dyDescent="0.25">
      <c r="O28" s="45"/>
    </row>
    <row r="29" spans="15:15" x14ac:dyDescent="0.25">
      <c r="O29" s="45"/>
    </row>
    <row r="30" spans="15:15" x14ac:dyDescent="0.25">
      <c r="O30" s="45"/>
    </row>
    <row r="31" spans="15:15" x14ac:dyDescent="0.25">
      <c r="O31" s="45"/>
    </row>
    <row r="32" spans="15:15" x14ac:dyDescent="0.25">
      <c r="O32" s="45"/>
    </row>
    <row r="33" spans="15:15" x14ac:dyDescent="0.25">
      <c r="O33" s="45"/>
    </row>
    <row r="34" spans="15:15" x14ac:dyDescent="0.25">
      <c r="O34" s="45"/>
    </row>
    <row r="35" spans="15:15" x14ac:dyDescent="0.25">
      <c r="O35" s="45"/>
    </row>
    <row r="36" spans="15:15" x14ac:dyDescent="0.25">
      <c r="O36" s="45"/>
    </row>
    <row r="37" spans="15:15" x14ac:dyDescent="0.25">
      <c r="O37" s="45"/>
    </row>
    <row r="38" spans="15:15" x14ac:dyDescent="0.25">
      <c r="O38" s="45"/>
    </row>
    <row r="39" spans="15:15" x14ac:dyDescent="0.25">
      <c r="O39" s="45"/>
    </row>
    <row r="40" spans="15:15" x14ac:dyDescent="0.25">
      <c r="O40" s="45"/>
    </row>
    <row r="41" spans="15:15" x14ac:dyDescent="0.25">
      <c r="O41" s="45"/>
    </row>
    <row r="42" spans="15:15" x14ac:dyDescent="0.25">
      <c r="O42" s="45"/>
    </row>
    <row r="43" spans="15:15" x14ac:dyDescent="0.25">
      <c r="O43" s="45"/>
    </row>
    <row r="44" spans="15:15" x14ac:dyDescent="0.25">
      <c r="O44" s="45"/>
    </row>
    <row r="45" spans="15:15" x14ac:dyDescent="0.25">
      <c r="O45" s="45"/>
    </row>
    <row r="46" spans="15:15" x14ac:dyDescent="0.25">
      <c r="O46" s="45"/>
    </row>
    <row r="47" spans="15:15" x14ac:dyDescent="0.25">
      <c r="O47" s="45"/>
    </row>
    <row r="48" spans="15:15" x14ac:dyDescent="0.25">
      <c r="O48" s="45"/>
    </row>
    <row r="49" spans="15:15" x14ac:dyDescent="0.25">
      <c r="O49" s="45"/>
    </row>
    <row r="50" spans="15:15" x14ac:dyDescent="0.25">
      <c r="O50" s="45"/>
    </row>
    <row r="51" spans="15:15" x14ac:dyDescent="0.25">
      <c r="O51" s="45"/>
    </row>
    <row r="52" spans="15:15" x14ac:dyDescent="0.25">
      <c r="O52" s="45"/>
    </row>
    <row r="53" spans="15:15" x14ac:dyDescent="0.25">
      <c r="O53" s="45"/>
    </row>
    <row r="54" spans="15:15" x14ac:dyDescent="0.25">
      <c r="O54" s="45"/>
    </row>
    <row r="55" spans="15:15" x14ac:dyDescent="0.25">
      <c r="O55" s="45"/>
    </row>
    <row r="56" spans="15:15" x14ac:dyDescent="0.25">
      <c r="O56" s="45"/>
    </row>
    <row r="57" spans="15:15" x14ac:dyDescent="0.25">
      <c r="O57" s="45"/>
    </row>
    <row r="58" spans="15:15" x14ac:dyDescent="0.25">
      <c r="O58" s="45"/>
    </row>
    <row r="59" spans="15:15" x14ac:dyDescent="0.25">
      <c r="O59" s="45"/>
    </row>
    <row r="60" spans="15:15" x14ac:dyDescent="0.25">
      <c r="O60" s="45"/>
    </row>
    <row r="61" spans="15:15" x14ac:dyDescent="0.25">
      <c r="O61" s="45"/>
    </row>
    <row r="62" spans="15:15" x14ac:dyDescent="0.25">
      <c r="O62" s="45"/>
    </row>
    <row r="63" spans="15:15" x14ac:dyDescent="0.25">
      <c r="O63" s="45"/>
    </row>
    <row r="64" spans="15:15" x14ac:dyDescent="0.25">
      <c r="O64" s="45"/>
    </row>
    <row r="65" spans="15:15" x14ac:dyDescent="0.25">
      <c r="O65" s="45"/>
    </row>
    <row r="66" spans="15:15" x14ac:dyDescent="0.25">
      <c r="O66" s="45"/>
    </row>
    <row r="67" spans="15:15" x14ac:dyDescent="0.25">
      <c r="O67" s="45"/>
    </row>
    <row r="68" spans="15:15" x14ac:dyDescent="0.25">
      <c r="O68" s="45"/>
    </row>
    <row r="69" spans="15:15" x14ac:dyDescent="0.25">
      <c r="O69" s="45"/>
    </row>
    <row r="70" spans="15:15" x14ac:dyDescent="0.25">
      <c r="O70" s="45"/>
    </row>
    <row r="71" spans="15:15" x14ac:dyDescent="0.25">
      <c r="O71" s="45"/>
    </row>
    <row r="72" spans="15:15" x14ac:dyDescent="0.25">
      <c r="O72" s="45"/>
    </row>
    <row r="73" spans="15:15" x14ac:dyDescent="0.25">
      <c r="O73" s="45"/>
    </row>
    <row r="74" spans="15:15" x14ac:dyDescent="0.25">
      <c r="O74" s="45"/>
    </row>
    <row r="75" spans="15:15" x14ac:dyDescent="0.25">
      <c r="O75" s="45"/>
    </row>
    <row r="76" spans="15:15" x14ac:dyDescent="0.25">
      <c r="O76" s="45"/>
    </row>
    <row r="77" spans="15:15" x14ac:dyDescent="0.25">
      <c r="O77" s="45"/>
    </row>
    <row r="78" spans="15:15" x14ac:dyDescent="0.25">
      <c r="O78" s="45"/>
    </row>
    <row r="79" spans="15:15" x14ac:dyDescent="0.25">
      <c r="O79" s="45"/>
    </row>
    <row r="80" spans="15:15" x14ac:dyDescent="0.25">
      <c r="O80" s="45"/>
    </row>
    <row r="81" spans="15:15" x14ac:dyDescent="0.25">
      <c r="O81" s="45"/>
    </row>
    <row r="82" spans="15:15" x14ac:dyDescent="0.25">
      <c r="O82" s="45"/>
    </row>
    <row r="83" spans="15:15" x14ac:dyDescent="0.25">
      <c r="O83" s="45"/>
    </row>
    <row r="84" spans="15:15" x14ac:dyDescent="0.25">
      <c r="O84" s="45"/>
    </row>
    <row r="85" spans="15:15" x14ac:dyDescent="0.25">
      <c r="O85" s="45"/>
    </row>
    <row r="86" spans="15:15" x14ac:dyDescent="0.25">
      <c r="O86" s="45"/>
    </row>
    <row r="87" spans="15:15" x14ac:dyDescent="0.25">
      <c r="O87" s="45"/>
    </row>
    <row r="88" spans="15:15" x14ac:dyDescent="0.25">
      <c r="O88" s="45"/>
    </row>
    <row r="89" spans="15:15" x14ac:dyDescent="0.25">
      <c r="O89" s="45"/>
    </row>
    <row r="90" spans="15:15" x14ac:dyDescent="0.25">
      <c r="O90" s="45"/>
    </row>
    <row r="91" spans="15:15" x14ac:dyDescent="0.25">
      <c r="O91" s="45"/>
    </row>
    <row r="92" spans="15:15" x14ac:dyDescent="0.25">
      <c r="O92" s="45"/>
    </row>
    <row r="93" spans="15:15" x14ac:dyDescent="0.25">
      <c r="O93" s="45"/>
    </row>
    <row r="94" spans="15:15" x14ac:dyDescent="0.25">
      <c r="O94" s="45"/>
    </row>
    <row r="95" spans="15:15" x14ac:dyDescent="0.25">
      <c r="O95" s="45"/>
    </row>
    <row r="96" spans="15:15" x14ac:dyDescent="0.25">
      <c r="O96" s="45"/>
    </row>
    <row r="97" spans="15:15" x14ac:dyDescent="0.25">
      <c r="O97" s="45"/>
    </row>
    <row r="98" spans="15:15" x14ac:dyDescent="0.25">
      <c r="O98" s="45"/>
    </row>
    <row r="99" spans="15:15" x14ac:dyDescent="0.25">
      <c r="O99" s="45"/>
    </row>
    <row r="100" spans="15:15" x14ac:dyDescent="0.25">
      <c r="O100" s="45"/>
    </row>
    <row r="101" spans="15:15" x14ac:dyDescent="0.25">
      <c r="O101" s="45"/>
    </row>
    <row r="102" spans="15:15" x14ac:dyDescent="0.25">
      <c r="O102" s="45"/>
    </row>
    <row r="103" spans="15:15" x14ac:dyDescent="0.25">
      <c r="O103" s="45"/>
    </row>
    <row r="104" spans="15:15" x14ac:dyDescent="0.25">
      <c r="O104" s="45"/>
    </row>
    <row r="105" spans="15:15" x14ac:dyDescent="0.25">
      <c r="O105" s="45"/>
    </row>
    <row r="106" spans="15:15" x14ac:dyDescent="0.25">
      <c r="O106" s="45"/>
    </row>
    <row r="107" spans="15:15" x14ac:dyDescent="0.25">
      <c r="O107" s="45"/>
    </row>
    <row r="108" spans="15:15" x14ac:dyDescent="0.25">
      <c r="O108" s="45"/>
    </row>
    <row r="109" spans="15:15" x14ac:dyDescent="0.25">
      <c r="O109" s="45"/>
    </row>
    <row r="110" spans="15:15" x14ac:dyDescent="0.25">
      <c r="O110" s="45"/>
    </row>
    <row r="111" spans="15:15" x14ac:dyDescent="0.25">
      <c r="O111" s="45"/>
    </row>
    <row r="112" spans="15:15" x14ac:dyDescent="0.25">
      <c r="O112" s="45"/>
    </row>
    <row r="113" spans="15:15" x14ac:dyDescent="0.25">
      <c r="O113" s="45"/>
    </row>
    <row r="114" spans="15:15" x14ac:dyDescent="0.25">
      <c r="O114" s="45"/>
    </row>
    <row r="115" spans="15:15" x14ac:dyDescent="0.25">
      <c r="O115" s="45"/>
    </row>
    <row r="116" spans="15:15" x14ac:dyDescent="0.25">
      <c r="O116" s="45"/>
    </row>
    <row r="117" spans="15:15" x14ac:dyDescent="0.25">
      <c r="O117" s="45"/>
    </row>
    <row r="118" spans="15:15" x14ac:dyDescent="0.25">
      <c r="O118" s="45"/>
    </row>
    <row r="119" spans="15:15" x14ac:dyDescent="0.25">
      <c r="O119" s="45"/>
    </row>
    <row r="120" spans="15:15" x14ac:dyDescent="0.25">
      <c r="O120" s="45"/>
    </row>
    <row r="121" spans="15:15" x14ac:dyDescent="0.25">
      <c r="O121" s="45"/>
    </row>
    <row r="122" spans="15:15" x14ac:dyDescent="0.25">
      <c r="O122" s="45"/>
    </row>
    <row r="123" spans="15:15" x14ac:dyDescent="0.25">
      <c r="O123" s="45"/>
    </row>
    <row r="124" spans="15:15" x14ac:dyDescent="0.25">
      <c r="O124" s="45"/>
    </row>
    <row r="125" spans="15:15" x14ac:dyDescent="0.25">
      <c r="O125" s="45"/>
    </row>
    <row r="126" spans="15:15" x14ac:dyDescent="0.25">
      <c r="O126" s="45"/>
    </row>
    <row r="127" spans="15:15" x14ac:dyDescent="0.25">
      <c r="O127" s="45"/>
    </row>
    <row r="128" spans="15:15" x14ac:dyDescent="0.25">
      <c r="O128" s="45"/>
    </row>
    <row r="129" spans="15:15" x14ac:dyDescent="0.25">
      <c r="O129" s="45"/>
    </row>
    <row r="130" spans="15:15" x14ac:dyDescent="0.25">
      <c r="O130" s="45"/>
    </row>
    <row r="131" spans="15:15" x14ac:dyDescent="0.25">
      <c r="O131" s="45"/>
    </row>
    <row r="132" spans="15:15" x14ac:dyDescent="0.25">
      <c r="O132" s="45"/>
    </row>
    <row r="133" spans="15:15" x14ac:dyDescent="0.25">
      <c r="O133" s="45"/>
    </row>
    <row r="134" spans="15:15" x14ac:dyDescent="0.25">
      <c r="O134" s="45"/>
    </row>
    <row r="135" spans="15:15" x14ac:dyDescent="0.25">
      <c r="O135" s="45"/>
    </row>
    <row r="136" spans="15:15" x14ac:dyDescent="0.25">
      <c r="O136" s="45"/>
    </row>
    <row r="137" spans="15:15" x14ac:dyDescent="0.25">
      <c r="O137" s="45"/>
    </row>
    <row r="138" spans="15:15" x14ac:dyDescent="0.25">
      <c r="O138" s="45"/>
    </row>
    <row r="139" spans="15:15" x14ac:dyDescent="0.25">
      <c r="O139" s="45"/>
    </row>
    <row r="140" spans="15:15" x14ac:dyDescent="0.25">
      <c r="O140" s="45"/>
    </row>
    <row r="141" spans="15:15" x14ac:dyDescent="0.25">
      <c r="O141" s="45"/>
    </row>
    <row r="142" spans="15:15" x14ac:dyDescent="0.25">
      <c r="O142" s="45"/>
    </row>
    <row r="143" spans="15:15" x14ac:dyDescent="0.25">
      <c r="O143" s="45"/>
    </row>
    <row r="144" spans="15:15" x14ac:dyDescent="0.25">
      <c r="O144" s="45"/>
    </row>
    <row r="145" spans="15:15" x14ac:dyDescent="0.25">
      <c r="O145" s="45"/>
    </row>
    <row r="146" spans="15:15" x14ac:dyDescent="0.25">
      <c r="O146" s="45"/>
    </row>
    <row r="147" spans="15:15" x14ac:dyDescent="0.25">
      <c r="O147" s="45"/>
    </row>
    <row r="148" spans="15:15" x14ac:dyDescent="0.25">
      <c r="O148" s="45"/>
    </row>
    <row r="149" spans="15:15" x14ac:dyDescent="0.25">
      <c r="O149" s="45"/>
    </row>
    <row r="150" spans="15:15" x14ac:dyDescent="0.25">
      <c r="O150" s="45"/>
    </row>
    <row r="151" spans="15:15" x14ac:dyDescent="0.25">
      <c r="O151" s="45"/>
    </row>
    <row r="152" spans="15:15" x14ac:dyDescent="0.25">
      <c r="O152" s="45"/>
    </row>
    <row r="153" spans="15:15" x14ac:dyDescent="0.25">
      <c r="O153" s="45"/>
    </row>
    <row r="154" spans="15:15" x14ac:dyDescent="0.25">
      <c r="O154" s="45"/>
    </row>
    <row r="155" spans="15:15" x14ac:dyDescent="0.25">
      <c r="O155" s="45"/>
    </row>
    <row r="156" spans="15:15" x14ac:dyDescent="0.25">
      <c r="O156" s="45"/>
    </row>
    <row r="157" spans="15:15" x14ac:dyDescent="0.25">
      <c r="O157" s="45"/>
    </row>
    <row r="158" spans="15:15" x14ac:dyDescent="0.25">
      <c r="O158" s="45"/>
    </row>
    <row r="159" spans="15:15" x14ac:dyDescent="0.25">
      <c r="O159" s="45"/>
    </row>
    <row r="160" spans="15:15" x14ac:dyDescent="0.25">
      <c r="O160" s="45"/>
    </row>
    <row r="161" spans="15:15" x14ac:dyDescent="0.25">
      <c r="O161" s="45"/>
    </row>
    <row r="162" spans="15:15" x14ac:dyDescent="0.25">
      <c r="O162" s="45"/>
    </row>
    <row r="163" spans="15:15" x14ac:dyDescent="0.25">
      <c r="O163" s="45"/>
    </row>
    <row r="164" spans="15:15" x14ac:dyDescent="0.25">
      <c r="O164" s="45"/>
    </row>
    <row r="165" spans="15:15" x14ac:dyDescent="0.25">
      <c r="O165" s="45"/>
    </row>
    <row r="166" spans="15:15" x14ac:dyDescent="0.25">
      <c r="O166" s="45"/>
    </row>
    <row r="167" spans="15:15" x14ac:dyDescent="0.25">
      <c r="O167" s="45"/>
    </row>
    <row r="168" spans="15:15" x14ac:dyDescent="0.25">
      <c r="O168" s="45"/>
    </row>
    <row r="169" spans="15:15" x14ac:dyDescent="0.25">
      <c r="O169" s="45"/>
    </row>
    <row r="170" spans="15:15" x14ac:dyDescent="0.25">
      <c r="O170" s="45"/>
    </row>
    <row r="171" spans="15:15" x14ac:dyDescent="0.25">
      <c r="O171" s="45"/>
    </row>
    <row r="172" spans="15:15" x14ac:dyDescent="0.25">
      <c r="O172" s="45"/>
    </row>
    <row r="173" spans="15:15" x14ac:dyDescent="0.25">
      <c r="O173" s="45"/>
    </row>
    <row r="174" spans="15:15" x14ac:dyDescent="0.25">
      <c r="O174" s="45"/>
    </row>
    <row r="175" spans="15:15" x14ac:dyDescent="0.25">
      <c r="O175" s="45"/>
    </row>
    <row r="176" spans="15:15" x14ac:dyDescent="0.25">
      <c r="O176" s="45"/>
    </row>
    <row r="177" spans="15:15" x14ac:dyDescent="0.25">
      <c r="O177" s="45"/>
    </row>
    <row r="178" spans="15:15" x14ac:dyDescent="0.25">
      <c r="O178" s="45"/>
    </row>
    <row r="179" spans="15:15" x14ac:dyDescent="0.25">
      <c r="O179" s="45"/>
    </row>
    <row r="180" spans="15:15" x14ac:dyDescent="0.25">
      <c r="O180" s="45"/>
    </row>
    <row r="181" spans="15:15" x14ac:dyDescent="0.25">
      <c r="O181" s="45"/>
    </row>
    <row r="182" spans="15:15" x14ac:dyDescent="0.25">
      <c r="O182" s="45"/>
    </row>
    <row r="183" spans="15:15" x14ac:dyDescent="0.25">
      <c r="O183" s="45"/>
    </row>
    <row r="184" spans="15:15" x14ac:dyDescent="0.25">
      <c r="O184" s="45"/>
    </row>
    <row r="185" spans="15:15" x14ac:dyDescent="0.25">
      <c r="O185" s="45"/>
    </row>
    <row r="186" spans="15:15" x14ac:dyDescent="0.25">
      <c r="O186" s="45"/>
    </row>
    <row r="187" spans="15:15" x14ac:dyDescent="0.25">
      <c r="O187" s="45"/>
    </row>
    <row r="188" spans="15:15" x14ac:dyDescent="0.25">
      <c r="O188" s="45"/>
    </row>
    <row r="189" spans="15:15" x14ac:dyDescent="0.25">
      <c r="O189" s="45"/>
    </row>
    <row r="190" spans="15:15" x14ac:dyDescent="0.25">
      <c r="O190" s="45"/>
    </row>
    <row r="191" spans="15:15" x14ac:dyDescent="0.25">
      <c r="O191" s="45"/>
    </row>
    <row r="192" spans="15:15" x14ac:dyDescent="0.25">
      <c r="O192" s="45"/>
    </row>
    <row r="193" spans="15:15" x14ac:dyDescent="0.25">
      <c r="O193" s="45"/>
    </row>
    <row r="194" spans="15:15" x14ac:dyDescent="0.25">
      <c r="O194" s="45"/>
    </row>
    <row r="195" spans="15:15" x14ac:dyDescent="0.25">
      <c r="O195" s="45"/>
    </row>
    <row r="196" spans="15:15" x14ac:dyDescent="0.25">
      <c r="O196" s="45"/>
    </row>
    <row r="197" spans="15:15" x14ac:dyDescent="0.25">
      <c r="O197" s="45"/>
    </row>
    <row r="198" spans="15:15" x14ac:dyDescent="0.25">
      <c r="O198" s="45"/>
    </row>
    <row r="199" spans="15:15" x14ac:dyDescent="0.25">
      <c r="O199" s="45"/>
    </row>
    <row r="200" spans="15:15" x14ac:dyDescent="0.25">
      <c r="O200" s="45"/>
    </row>
    <row r="201" spans="15:15" x14ac:dyDescent="0.25">
      <c r="O201" s="45"/>
    </row>
    <row r="202" spans="15:15" x14ac:dyDescent="0.25">
      <c r="O202" s="45"/>
    </row>
    <row r="203" spans="15:15" x14ac:dyDescent="0.25">
      <c r="O203" s="45"/>
    </row>
    <row r="204" spans="15:15" x14ac:dyDescent="0.25">
      <c r="O204" s="45"/>
    </row>
    <row r="205" spans="15:15" x14ac:dyDescent="0.25">
      <c r="O205" s="45"/>
    </row>
    <row r="206" spans="15:15" x14ac:dyDescent="0.25">
      <c r="O206" s="45"/>
    </row>
    <row r="207" spans="15:15" x14ac:dyDescent="0.25">
      <c r="O207" s="45"/>
    </row>
    <row r="208" spans="15:15" x14ac:dyDescent="0.25">
      <c r="O208" s="45"/>
    </row>
    <row r="209" spans="15:15" x14ac:dyDescent="0.25">
      <c r="O209" s="45"/>
    </row>
    <row r="210" spans="15:15" x14ac:dyDescent="0.25">
      <c r="O210" s="45"/>
    </row>
    <row r="211" spans="15:15" x14ac:dyDescent="0.25">
      <c r="O211" s="45"/>
    </row>
    <row r="212" spans="15:15" x14ac:dyDescent="0.25">
      <c r="O212" s="45"/>
    </row>
    <row r="213" spans="15:15" x14ac:dyDescent="0.25">
      <c r="O213" s="45"/>
    </row>
    <row r="214" spans="15:15" x14ac:dyDescent="0.25">
      <c r="O214" s="45"/>
    </row>
    <row r="215" spans="15:15" x14ac:dyDescent="0.25">
      <c r="O215" s="45"/>
    </row>
    <row r="216" spans="15:15" x14ac:dyDescent="0.25">
      <c r="O216" s="45"/>
    </row>
    <row r="217" spans="15:15" x14ac:dyDescent="0.25">
      <c r="O217" s="45"/>
    </row>
    <row r="218" spans="15:15" x14ac:dyDescent="0.25">
      <c r="O218" s="45"/>
    </row>
    <row r="219" spans="15:15" x14ac:dyDescent="0.25">
      <c r="O219" s="45"/>
    </row>
    <row r="220" spans="15:15" x14ac:dyDescent="0.25">
      <c r="O220" s="45"/>
    </row>
    <row r="221" spans="15:15" x14ac:dyDescent="0.25">
      <c r="O221" s="45"/>
    </row>
    <row r="222" spans="15:15" x14ac:dyDescent="0.25">
      <c r="O222" s="45"/>
    </row>
    <row r="223" spans="15:15" x14ac:dyDescent="0.25">
      <c r="O223" s="45"/>
    </row>
    <row r="224" spans="15:15" x14ac:dyDescent="0.25">
      <c r="O224" s="45"/>
    </row>
    <row r="225" spans="15:15" x14ac:dyDescent="0.25">
      <c r="O225" s="45"/>
    </row>
    <row r="226" spans="15:15" x14ac:dyDescent="0.25">
      <c r="O226" s="45"/>
    </row>
    <row r="227" spans="15:15" x14ac:dyDescent="0.25">
      <c r="O227" s="45"/>
    </row>
    <row r="228" spans="15:15" x14ac:dyDescent="0.25">
      <c r="O228" s="45"/>
    </row>
    <row r="229" spans="15:15" x14ac:dyDescent="0.25">
      <c r="O229" s="45"/>
    </row>
    <row r="230" spans="15:15" x14ac:dyDescent="0.25">
      <c r="O230" s="45"/>
    </row>
    <row r="231" spans="15:15" x14ac:dyDescent="0.25">
      <c r="O231" s="45"/>
    </row>
    <row r="232" spans="15:15" x14ac:dyDescent="0.25">
      <c r="O232" s="45"/>
    </row>
    <row r="233" spans="15:15" x14ac:dyDescent="0.25">
      <c r="O233" s="45"/>
    </row>
    <row r="234" spans="15:15" x14ac:dyDescent="0.25">
      <c r="O234" s="45"/>
    </row>
    <row r="235" spans="15:15" x14ac:dyDescent="0.25">
      <c r="O235" s="45"/>
    </row>
    <row r="236" spans="15:15" x14ac:dyDescent="0.25">
      <c r="O236" s="45"/>
    </row>
    <row r="237" spans="15:15" x14ac:dyDescent="0.25">
      <c r="O237" s="45"/>
    </row>
    <row r="238" spans="15:15" x14ac:dyDescent="0.25">
      <c r="O238" s="45"/>
    </row>
    <row r="239" spans="15:15" x14ac:dyDescent="0.25">
      <c r="O239" s="45"/>
    </row>
    <row r="240" spans="15:15" x14ac:dyDescent="0.25">
      <c r="O240" s="45"/>
    </row>
    <row r="241" spans="15:15" x14ac:dyDescent="0.25">
      <c r="O241" s="45"/>
    </row>
    <row r="242" spans="15:15" x14ac:dyDescent="0.25">
      <c r="O242" s="45"/>
    </row>
    <row r="243" spans="15:15" x14ac:dyDescent="0.25">
      <c r="O243" s="45"/>
    </row>
    <row r="244" spans="15:15" x14ac:dyDescent="0.25">
      <c r="O244" s="45"/>
    </row>
    <row r="245" spans="15:15" x14ac:dyDescent="0.25">
      <c r="O245" s="45"/>
    </row>
    <row r="246" spans="15:15" x14ac:dyDescent="0.25">
      <c r="O246" s="45"/>
    </row>
    <row r="247" spans="15:15" x14ac:dyDescent="0.25">
      <c r="O247" s="45"/>
    </row>
    <row r="248" spans="15:15" x14ac:dyDescent="0.25">
      <c r="O248" s="45"/>
    </row>
    <row r="249" spans="15:15" x14ac:dyDescent="0.25">
      <c r="O249" s="45"/>
    </row>
    <row r="250" spans="15:15" x14ac:dyDescent="0.25">
      <c r="O250" s="45"/>
    </row>
    <row r="251" spans="15:15" x14ac:dyDescent="0.25">
      <c r="O251" s="45"/>
    </row>
    <row r="252" spans="15:15" x14ac:dyDescent="0.25">
      <c r="O252" s="45"/>
    </row>
    <row r="253" spans="15:15" x14ac:dyDescent="0.25">
      <c r="O253" s="45"/>
    </row>
    <row r="254" spans="15:15" x14ac:dyDescent="0.25">
      <c r="O254" s="45"/>
    </row>
    <row r="255" spans="15:15" x14ac:dyDescent="0.25">
      <c r="O255" s="45"/>
    </row>
    <row r="256" spans="15:15" x14ac:dyDescent="0.25">
      <c r="O256" s="45"/>
    </row>
    <row r="257" spans="15:15" x14ac:dyDescent="0.25">
      <c r="O257" s="45"/>
    </row>
    <row r="258" spans="15:15" x14ac:dyDescent="0.25">
      <c r="O258" s="45"/>
    </row>
    <row r="259" spans="15:15" x14ac:dyDescent="0.25">
      <c r="O259" s="45"/>
    </row>
    <row r="260" spans="15:15" x14ac:dyDescent="0.25">
      <c r="O260" s="45"/>
    </row>
    <row r="261" spans="15:15" x14ac:dyDescent="0.25">
      <c r="O261" s="45"/>
    </row>
    <row r="262" spans="15:15" x14ac:dyDescent="0.25">
      <c r="O262" s="45"/>
    </row>
    <row r="263" spans="15:15" x14ac:dyDescent="0.25">
      <c r="O263" s="45"/>
    </row>
    <row r="264" spans="15:15" x14ac:dyDescent="0.25">
      <c r="O264" s="45"/>
    </row>
    <row r="265" spans="15:15" x14ac:dyDescent="0.25">
      <c r="O265" s="45"/>
    </row>
    <row r="266" spans="15:15" x14ac:dyDescent="0.25">
      <c r="O266" s="45"/>
    </row>
    <row r="267" spans="15:15" x14ac:dyDescent="0.25">
      <c r="O267" s="45"/>
    </row>
    <row r="268" spans="15:15" x14ac:dyDescent="0.25">
      <c r="O268" s="45"/>
    </row>
    <row r="269" spans="15:15" x14ac:dyDescent="0.25">
      <c r="O269" s="45"/>
    </row>
    <row r="270" spans="15:15" x14ac:dyDescent="0.25">
      <c r="O270" s="45"/>
    </row>
    <row r="271" spans="15:15" x14ac:dyDescent="0.25">
      <c r="O271" s="45"/>
    </row>
    <row r="272" spans="15:15" x14ac:dyDescent="0.25">
      <c r="O272" s="45"/>
    </row>
    <row r="273" spans="15:15" x14ac:dyDescent="0.25">
      <c r="O273" s="45"/>
    </row>
    <row r="274" spans="15:15" x14ac:dyDescent="0.25">
      <c r="O274" s="45"/>
    </row>
    <row r="275" spans="15:15" x14ac:dyDescent="0.25">
      <c r="O275" s="45"/>
    </row>
    <row r="276" spans="15:15" x14ac:dyDescent="0.25">
      <c r="O276" s="45"/>
    </row>
    <row r="277" spans="15:15" x14ac:dyDescent="0.25">
      <c r="O277" s="45"/>
    </row>
    <row r="278" spans="15:15" x14ac:dyDescent="0.25">
      <c r="O278" s="45"/>
    </row>
    <row r="279" spans="15:15" x14ac:dyDescent="0.25">
      <c r="O279" s="45"/>
    </row>
    <row r="280" spans="15:15" x14ac:dyDescent="0.25">
      <c r="O280" s="45"/>
    </row>
    <row r="281" spans="15:15" x14ac:dyDescent="0.25">
      <c r="O281" s="45"/>
    </row>
    <row r="282" spans="15:15" x14ac:dyDescent="0.25">
      <c r="O282" s="45"/>
    </row>
    <row r="283" spans="15:15" x14ac:dyDescent="0.25">
      <c r="O283" s="45"/>
    </row>
    <row r="284" spans="15:15" x14ac:dyDescent="0.25">
      <c r="O284" s="45"/>
    </row>
    <row r="285" spans="15:15" x14ac:dyDescent="0.25">
      <c r="O285" s="45"/>
    </row>
    <row r="286" spans="15:15" x14ac:dyDescent="0.25">
      <c r="O286" s="45"/>
    </row>
    <row r="287" spans="15:15" x14ac:dyDescent="0.25">
      <c r="O287" s="45"/>
    </row>
    <row r="288" spans="15:15" x14ac:dyDescent="0.25">
      <c r="O288" s="45"/>
    </row>
    <row r="289" spans="15:15" x14ac:dyDescent="0.25">
      <c r="O289" s="45"/>
    </row>
    <row r="290" spans="15:15" x14ac:dyDescent="0.25">
      <c r="O290" s="45"/>
    </row>
    <row r="291" spans="15:15" x14ac:dyDescent="0.25">
      <c r="O291" s="45"/>
    </row>
    <row r="292" spans="15:15" x14ac:dyDescent="0.25">
      <c r="O292" s="45"/>
    </row>
    <row r="293" spans="15:15" x14ac:dyDescent="0.25">
      <c r="O293" s="45"/>
    </row>
    <row r="294" spans="15:15" x14ac:dyDescent="0.25">
      <c r="O294" s="45"/>
    </row>
    <row r="295" spans="15:15" x14ac:dyDescent="0.25">
      <c r="O295" s="45"/>
    </row>
    <row r="296" spans="15:15" x14ac:dyDescent="0.25">
      <c r="O296" s="45"/>
    </row>
    <row r="297" spans="15:15" x14ac:dyDescent="0.25">
      <c r="O297" s="45"/>
    </row>
    <row r="298" spans="15:15" x14ac:dyDescent="0.25">
      <c r="O298" s="45"/>
    </row>
    <row r="299" spans="15:15" x14ac:dyDescent="0.25">
      <c r="O299" s="45"/>
    </row>
    <row r="300" spans="15:15" x14ac:dyDescent="0.25">
      <c r="O300" s="45"/>
    </row>
    <row r="301" spans="15:15" x14ac:dyDescent="0.25">
      <c r="O301" s="45"/>
    </row>
    <row r="302" spans="15:15" x14ac:dyDescent="0.25">
      <c r="O302" s="45"/>
    </row>
    <row r="303" spans="15:15" x14ac:dyDescent="0.25">
      <c r="O303" s="45"/>
    </row>
    <row r="304" spans="15:15" x14ac:dyDescent="0.25">
      <c r="O304" s="45"/>
    </row>
    <row r="305" spans="15:15" x14ac:dyDescent="0.25">
      <c r="O305" s="45"/>
    </row>
    <row r="306" spans="15:15" x14ac:dyDescent="0.25">
      <c r="O306" s="45"/>
    </row>
    <row r="307" spans="15:15" x14ac:dyDescent="0.25">
      <c r="O307" s="45"/>
    </row>
    <row r="308" spans="15:15" x14ac:dyDescent="0.25">
      <c r="O308" s="45"/>
    </row>
    <row r="309" spans="15:15" x14ac:dyDescent="0.25">
      <c r="O309" s="45"/>
    </row>
    <row r="310" spans="15:15" x14ac:dyDescent="0.25">
      <c r="O310" s="45"/>
    </row>
    <row r="311" spans="15:15" x14ac:dyDescent="0.25">
      <c r="O311" s="45"/>
    </row>
    <row r="312" spans="15:15" x14ac:dyDescent="0.25">
      <c r="O312" s="45"/>
    </row>
    <row r="313" spans="15:15" x14ac:dyDescent="0.25">
      <c r="O313" s="45"/>
    </row>
    <row r="314" spans="15:15" x14ac:dyDescent="0.25">
      <c r="O314" s="45"/>
    </row>
    <row r="315" spans="15:15" x14ac:dyDescent="0.25">
      <c r="O315" s="45"/>
    </row>
    <row r="316" spans="15:15" x14ac:dyDescent="0.25">
      <c r="O316" s="45"/>
    </row>
    <row r="317" spans="15:15" x14ac:dyDescent="0.25">
      <c r="O317" s="45"/>
    </row>
    <row r="318" spans="15:15" x14ac:dyDescent="0.25">
      <c r="O318" s="45"/>
    </row>
    <row r="319" spans="15:15" x14ac:dyDescent="0.25">
      <c r="O319" s="45"/>
    </row>
    <row r="320" spans="15:15" x14ac:dyDescent="0.25">
      <c r="O320" s="45"/>
    </row>
    <row r="321" spans="15:15" x14ac:dyDescent="0.25">
      <c r="O321" s="45"/>
    </row>
    <row r="322" spans="15:15" x14ac:dyDescent="0.25">
      <c r="O322" s="45"/>
    </row>
    <row r="323" spans="15:15" x14ac:dyDescent="0.25">
      <c r="O323" s="45"/>
    </row>
    <row r="324" spans="15:15" x14ac:dyDescent="0.25">
      <c r="O324" s="45"/>
    </row>
    <row r="325" spans="15:15" x14ac:dyDescent="0.25">
      <c r="O325" s="45"/>
    </row>
    <row r="326" spans="15:15" x14ac:dyDescent="0.25">
      <c r="O326" s="45"/>
    </row>
    <row r="327" spans="15:15" x14ac:dyDescent="0.25">
      <c r="O327" s="45"/>
    </row>
    <row r="328" spans="15:15" x14ac:dyDescent="0.25">
      <c r="O328" s="45"/>
    </row>
    <row r="329" spans="15:15" x14ac:dyDescent="0.25">
      <c r="O329" s="45"/>
    </row>
    <row r="330" spans="15:15" x14ac:dyDescent="0.25">
      <c r="O330" s="45"/>
    </row>
    <row r="331" spans="15:15" x14ac:dyDescent="0.25">
      <c r="O331" s="45"/>
    </row>
    <row r="332" spans="15:15" x14ac:dyDescent="0.25">
      <c r="O332" s="45"/>
    </row>
    <row r="333" spans="15:15" x14ac:dyDescent="0.25">
      <c r="O333" s="45"/>
    </row>
    <row r="334" spans="15:15" x14ac:dyDescent="0.25">
      <c r="O334" s="45"/>
    </row>
    <row r="335" spans="15:15" x14ac:dyDescent="0.25">
      <c r="O335" s="45"/>
    </row>
    <row r="336" spans="15:15" x14ac:dyDescent="0.25">
      <c r="O336" s="45"/>
    </row>
    <row r="337" spans="15:15" x14ac:dyDescent="0.25">
      <c r="O337" s="45"/>
    </row>
    <row r="338" spans="15:15" x14ac:dyDescent="0.25">
      <c r="O338" s="45"/>
    </row>
    <row r="339" spans="15:15" x14ac:dyDescent="0.25">
      <c r="O339" s="45"/>
    </row>
    <row r="340" spans="15:15" x14ac:dyDescent="0.25">
      <c r="O340" s="45"/>
    </row>
    <row r="341" spans="15:15" x14ac:dyDescent="0.25">
      <c r="O341" s="45"/>
    </row>
    <row r="342" spans="15:15" x14ac:dyDescent="0.25">
      <c r="O342" s="45"/>
    </row>
    <row r="343" spans="15:15" x14ac:dyDescent="0.25">
      <c r="O343" s="45"/>
    </row>
    <row r="344" spans="15:15" x14ac:dyDescent="0.25">
      <c r="O344" s="45"/>
    </row>
    <row r="345" spans="15:15" x14ac:dyDescent="0.25">
      <c r="O345" s="45"/>
    </row>
    <row r="346" spans="15:15" x14ac:dyDescent="0.25">
      <c r="O346" s="45"/>
    </row>
    <row r="347" spans="15:15" x14ac:dyDescent="0.25">
      <c r="O347" s="45"/>
    </row>
    <row r="348" spans="15:15" x14ac:dyDescent="0.25">
      <c r="O348" s="45"/>
    </row>
    <row r="349" spans="15:15" x14ac:dyDescent="0.25">
      <c r="O349" s="45"/>
    </row>
    <row r="350" spans="15:15" x14ac:dyDescent="0.25">
      <c r="O350" s="45"/>
    </row>
    <row r="351" spans="15:15" x14ac:dyDescent="0.25">
      <c r="O351" s="45"/>
    </row>
    <row r="352" spans="15:15" x14ac:dyDescent="0.25">
      <c r="O352" s="45"/>
    </row>
    <row r="353" spans="15:15" x14ac:dyDescent="0.25">
      <c r="O353" s="45"/>
    </row>
    <row r="354" spans="15:15" x14ac:dyDescent="0.25">
      <c r="O354" s="45"/>
    </row>
    <row r="355" spans="15:15" x14ac:dyDescent="0.25">
      <c r="O355" s="45"/>
    </row>
    <row r="356" spans="15:15" x14ac:dyDescent="0.25">
      <c r="O356" s="45"/>
    </row>
    <row r="357" spans="15:15" x14ac:dyDescent="0.25">
      <c r="O357" s="45"/>
    </row>
    <row r="358" spans="15:15" x14ac:dyDescent="0.25">
      <c r="O358" s="45"/>
    </row>
    <row r="359" spans="15:15" x14ac:dyDescent="0.25">
      <c r="O359" s="45"/>
    </row>
    <row r="360" spans="15:15" x14ac:dyDescent="0.25">
      <c r="O360" s="45"/>
    </row>
    <row r="361" spans="15:15" x14ac:dyDescent="0.25">
      <c r="O361" s="45"/>
    </row>
    <row r="362" spans="15:15" x14ac:dyDescent="0.25">
      <c r="O362" s="45"/>
    </row>
    <row r="363" spans="15:15" x14ac:dyDescent="0.25">
      <c r="O363" s="45"/>
    </row>
    <row r="364" spans="15:15" x14ac:dyDescent="0.25">
      <c r="O364" s="45"/>
    </row>
    <row r="365" spans="15:15" x14ac:dyDescent="0.25">
      <c r="O365" s="45"/>
    </row>
    <row r="366" spans="15:15" x14ac:dyDescent="0.25">
      <c r="O366" s="45"/>
    </row>
    <row r="367" spans="15:15" x14ac:dyDescent="0.25">
      <c r="O367" s="45"/>
    </row>
    <row r="368" spans="15:15" x14ac:dyDescent="0.25">
      <c r="O368" s="45"/>
    </row>
    <row r="369" spans="15:15" x14ac:dyDescent="0.25">
      <c r="O369" s="45"/>
    </row>
    <row r="370" spans="15:15" x14ac:dyDescent="0.25">
      <c r="O370" s="45"/>
    </row>
    <row r="371" spans="15:15" x14ac:dyDescent="0.25">
      <c r="O371" s="45"/>
    </row>
    <row r="372" spans="15:15" x14ac:dyDescent="0.25">
      <c r="O372" s="45"/>
    </row>
    <row r="373" spans="15:15" x14ac:dyDescent="0.25">
      <c r="O373" s="45"/>
    </row>
    <row r="374" spans="15:15" x14ac:dyDescent="0.25">
      <c r="O374" s="45"/>
    </row>
    <row r="375" spans="15:15" x14ac:dyDescent="0.25">
      <c r="O375" s="45"/>
    </row>
    <row r="376" spans="15:15" x14ac:dyDescent="0.25">
      <c r="O376" s="45"/>
    </row>
    <row r="377" spans="15:15" x14ac:dyDescent="0.25">
      <c r="O377" s="45"/>
    </row>
    <row r="378" spans="15:15" x14ac:dyDescent="0.25">
      <c r="O378" s="45"/>
    </row>
    <row r="379" spans="15:15" x14ac:dyDescent="0.25">
      <c r="O379" s="45"/>
    </row>
    <row r="380" spans="15:15" x14ac:dyDescent="0.25">
      <c r="O380" s="45"/>
    </row>
    <row r="381" spans="15:15" x14ac:dyDescent="0.25">
      <c r="O381" s="45"/>
    </row>
    <row r="382" spans="15:15" x14ac:dyDescent="0.25">
      <c r="O382" s="45"/>
    </row>
    <row r="383" spans="15:15" x14ac:dyDescent="0.25">
      <c r="O383" s="45"/>
    </row>
    <row r="384" spans="15:15" x14ac:dyDescent="0.25">
      <c r="O384" s="45"/>
    </row>
    <row r="385" spans="15:15" x14ac:dyDescent="0.25">
      <c r="O385" s="45"/>
    </row>
    <row r="386" spans="15:15" x14ac:dyDescent="0.25">
      <c r="O386" s="45"/>
    </row>
    <row r="387" spans="15:15" x14ac:dyDescent="0.25">
      <c r="O387" s="45"/>
    </row>
    <row r="388" spans="15:15" x14ac:dyDescent="0.25">
      <c r="O388" s="45"/>
    </row>
    <row r="389" spans="15:15" x14ac:dyDescent="0.25">
      <c r="O389" s="45"/>
    </row>
    <row r="390" spans="15:15" x14ac:dyDescent="0.25">
      <c r="O390" s="45"/>
    </row>
    <row r="391" spans="15:15" x14ac:dyDescent="0.25">
      <c r="O391" s="45"/>
    </row>
    <row r="392" spans="15:15" x14ac:dyDescent="0.25">
      <c r="O392" s="45"/>
    </row>
    <row r="393" spans="15:15" x14ac:dyDescent="0.25">
      <c r="O393" s="45"/>
    </row>
    <row r="394" spans="15:15" x14ac:dyDescent="0.25">
      <c r="O394" s="45"/>
    </row>
    <row r="395" spans="15:15" x14ac:dyDescent="0.25">
      <c r="O395" s="45"/>
    </row>
    <row r="396" spans="15:15" x14ac:dyDescent="0.25">
      <c r="O396" s="45"/>
    </row>
    <row r="397" spans="15:15" x14ac:dyDescent="0.25">
      <c r="O397" s="45"/>
    </row>
    <row r="398" spans="15:15" x14ac:dyDescent="0.25">
      <c r="O398" s="45"/>
    </row>
    <row r="399" spans="15:15" x14ac:dyDescent="0.25">
      <c r="O399" s="45"/>
    </row>
    <row r="400" spans="15:15" x14ac:dyDescent="0.25">
      <c r="O400" s="45"/>
    </row>
    <row r="401" spans="15:15" x14ac:dyDescent="0.25">
      <c r="O401" s="45"/>
    </row>
    <row r="402" spans="15:15" x14ac:dyDescent="0.25">
      <c r="O402" s="45"/>
    </row>
    <row r="403" spans="15:15" x14ac:dyDescent="0.25">
      <c r="O403" s="45"/>
    </row>
    <row r="404" spans="15:15" x14ac:dyDescent="0.25">
      <c r="O404" s="45"/>
    </row>
    <row r="405" spans="15:15" x14ac:dyDescent="0.25">
      <c r="O405" s="45"/>
    </row>
    <row r="406" spans="15:15" x14ac:dyDescent="0.25">
      <c r="O406" s="45"/>
    </row>
    <row r="407" spans="15:15" x14ac:dyDescent="0.25">
      <c r="O407" s="45"/>
    </row>
    <row r="408" spans="15:15" x14ac:dyDescent="0.25">
      <c r="O408" s="45"/>
    </row>
    <row r="409" spans="15:15" x14ac:dyDescent="0.25">
      <c r="O409" s="45"/>
    </row>
    <row r="410" spans="15:15" x14ac:dyDescent="0.25">
      <c r="O410" s="45"/>
    </row>
    <row r="411" spans="15:15" x14ac:dyDescent="0.25">
      <c r="O411" s="45"/>
    </row>
    <row r="412" spans="15:15" x14ac:dyDescent="0.25">
      <c r="O412" s="45"/>
    </row>
    <row r="413" spans="15:15" x14ac:dyDescent="0.25">
      <c r="O413" s="45"/>
    </row>
    <row r="414" spans="15:15" x14ac:dyDescent="0.25">
      <c r="O414" s="45"/>
    </row>
    <row r="415" spans="15:15" x14ac:dyDescent="0.25">
      <c r="O415" s="45"/>
    </row>
    <row r="416" spans="15:15" x14ac:dyDescent="0.25">
      <c r="O416" s="45"/>
    </row>
    <row r="417" spans="15:15" x14ac:dyDescent="0.25">
      <c r="O417" s="45"/>
    </row>
    <row r="418" spans="15:15" x14ac:dyDescent="0.25">
      <c r="O418" s="45"/>
    </row>
    <row r="419" spans="15:15" x14ac:dyDescent="0.25">
      <c r="O419" s="45"/>
    </row>
    <row r="420" spans="15:15" x14ac:dyDescent="0.25">
      <c r="O420" s="45"/>
    </row>
    <row r="421" spans="15:15" x14ac:dyDescent="0.25">
      <c r="O421" s="45"/>
    </row>
    <row r="422" spans="15:15" x14ac:dyDescent="0.25">
      <c r="O422" s="45"/>
    </row>
    <row r="423" spans="15:15" x14ac:dyDescent="0.25">
      <c r="O423" s="45"/>
    </row>
    <row r="424" spans="15:15" x14ac:dyDescent="0.25">
      <c r="O424" s="45"/>
    </row>
    <row r="425" spans="15:15" x14ac:dyDescent="0.25">
      <c r="O425" s="45"/>
    </row>
    <row r="426" spans="15:15" x14ac:dyDescent="0.25">
      <c r="O426" s="45"/>
    </row>
    <row r="427" spans="15:15" x14ac:dyDescent="0.25">
      <c r="O427" s="45"/>
    </row>
    <row r="428" spans="15:15" x14ac:dyDescent="0.25">
      <c r="O428" s="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topLeftCell="A23" workbookViewId="0">
      <selection activeCell="J46" sqref="J46:J47"/>
    </sheetView>
  </sheetViews>
  <sheetFormatPr defaultRowHeight="15" x14ac:dyDescent="0.25"/>
  <cols>
    <col min="1" max="1" width="9.140625" style="6"/>
    <col min="2" max="2" width="26.5703125" style="6" customWidth="1"/>
    <col min="3" max="11" width="12" style="6" customWidth="1"/>
    <col min="12" max="16384" width="9.140625" style="6"/>
  </cols>
  <sheetData>
    <row r="3" spans="2:5" ht="23.25" x14ac:dyDescent="0.35">
      <c r="B3" s="19" t="s">
        <v>30</v>
      </c>
    </row>
    <row r="6" spans="2:5" ht="18.75" x14ac:dyDescent="0.3">
      <c r="B6" s="27" t="s">
        <v>31</v>
      </c>
    </row>
    <row r="7" spans="2:5" ht="30" x14ac:dyDescent="0.25">
      <c r="B7" s="11" t="s">
        <v>14</v>
      </c>
      <c r="C7" s="37" t="s">
        <v>32</v>
      </c>
      <c r="D7" s="37" t="s">
        <v>33</v>
      </c>
      <c r="E7" s="12" t="s">
        <v>2</v>
      </c>
    </row>
    <row r="8" spans="2:5" x14ac:dyDescent="0.25">
      <c r="B8" s="38" t="s">
        <v>34</v>
      </c>
      <c r="C8" s="39">
        <v>1.0457453396340073</v>
      </c>
      <c r="D8" s="39">
        <v>0.6607142857142857</v>
      </c>
      <c r="E8" s="40">
        <f>D8-C8</f>
        <v>-0.38503105391972159</v>
      </c>
    </row>
    <row r="9" spans="2:5" x14ac:dyDescent="0.25">
      <c r="B9" s="38" t="s">
        <v>35</v>
      </c>
      <c r="C9" s="39">
        <v>0.25264514359909096</v>
      </c>
      <c r="D9" s="39">
        <v>0.44171727395411609</v>
      </c>
      <c r="E9" s="40">
        <f t="shared" ref="E9:E27" si="0">D9-C9</f>
        <v>0.18907213035502513</v>
      </c>
    </row>
    <row r="10" spans="2:5" x14ac:dyDescent="0.25">
      <c r="B10" s="38" t="s">
        <v>36</v>
      </c>
      <c r="C10" s="39">
        <v>6.6880947066252208E-2</v>
      </c>
      <c r="D10" s="39">
        <v>0.43713429002621201</v>
      </c>
      <c r="E10" s="40">
        <f t="shared" si="0"/>
        <v>0.37025334295995982</v>
      </c>
    </row>
    <row r="11" spans="2:5" x14ac:dyDescent="0.25">
      <c r="B11" s="38" t="s">
        <v>37</v>
      </c>
      <c r="C11" s="39">
        <v>7.9244587552893236E-2</v>
      </c>
      <c r="D11" s="39">
        <v>0.42802379378717781</v>
      </c>
      <c r="E11" s="40">
        <f t="shared" si="0"/>
        <v>0.3487792062342846</v>
      </c>
    </row>
    <row r="12" spans="2:5" x14ac:dyDescent="0.25">
      <c r="B12" s="38" t="s">
        <v>38</v>
      </c>
      <c r="C12" s="39">
        <v>5.2208590327435904E-2</v>
      </c>
      <c r="D12" s="39">
        <v>0.42709376042709379</v>
      </c>
      <c r="E12" s="40">
        <f t="shared" si="0"/>
        <v>0.37488517009965788</v>
      </c>
    </row>
    <row r="13" spans="2:5" x14ac:dyDescent="0.25">
      <c r="B13" s="38" t="s">
        <v>39</v>
      </c>
      <c r="C13" s="39">
        <v>0.39705026668821725</v>
      </c>
      <c r="D13" s="39">
        <v>0.33731135170603677</v>
      </c>
      <c r="E13" s="40">
        <f t="shared" si="0"/>
        <v>-5.973891498218048E-2</v>
      </c>
    </row>
    <row r="14" spans="2:5" x14ac:dyDescent="0.25">
      <c r="B14" s="38" t="s">
        <v>40</v>
      </c>
      <c r="C14" s="39">
        <v>6.4048501222968304E-2</v>
      </c>
      <c r="D14" s="39">
        <v>0.33490599112500125</v>
      </c>
      <c r="E14" s="40">
        <f t="shared" si="0"/>
        <v>0.27085748990203296</v>
      </c>
    </row>
    <row r="15" spans="2:5" x14ac:dyDescent="0.25">
      <c r="B15" s="38" t="s">
        <v>41</v>
      </c>
      <c r="C15" s="39">
        <v>0.86666712706353843</v>
      </c>
      <c r="D15" s="39">
        <v>0.33356160860985773</v>
      </c>
      <c r="E15" s="40">
        <f t="shared" si="0"/>
        <v>-0.5331055184536807</v>
      </c>
    </row>
    <row r="16" spans="2:5" x14ac:dyDescent="0.25">
      <c r="B16" s="38" t="s">
        <v>42</v>
      </c>
      <c r="C16" s="39">
        <v>8.6186727199123708E-2</v>
      </c>
      <c r="D16" s="39">
        <v>0.29801587301587301</v>
      </c>
      <c r="E16" s="40">
        <f t="shared" si="0"/>
        <v>0.2118291458167493</v>
      </c>
    </row>
    <row r="17" spans="2:11" x14ac:dyDescent="0.25">
      <c r="B17" s="38" t="s">
        <v>43</v>
      </c>
      <c r="C17" s="39">
        <v>0.18186395295055047</v>
      </c>
      <c r="D17" s="39">
        <v>0.27023637363580705</v>
      </c>
      <c r="E17" s="40">
        <f t="shared" si="0"/>
        <v>8.8372420685256581E-2</v>
      </c>
    </row>
    <row r="18" spans="2:11" x14ac:dyDescent="0.25">
      <c r="B18" s="38" t="s">
        <v>44</v>
      </c>
      <c r="C18" s="39">
        <v>5.0888223932194804E-2</v>
      </c>
      <c r="D18" s="39">
        <v>0.26616172391721782</v>
      </c>
      <c r="E18" s="40">
        <f t="shared" si="0"/>
        <v>0.21527349998502301</v>
      </c>
    </row>
    <row r="19" spans="2:11" x14ac:dyDescent="0.25">
      <c r="B19" s="38" t="s">
        <v>45</v>
      </c>
      <c r="C19" s="39">
        <v>4.7673266614895515E-2</v>
      </c>
      <c r="D19" s="39">
        <v>0.25589672437714905</v>
      </c>
      <c r="E19" s="40">
        <f t="shared" si="0"/>
        <v>0.20822345776225354</v>
      </c>
    </row>
    <row r="20" spans="2:11" x14ac:dyDescent="0.25">
      <c r="B20" s="38" t="s">
        <v>46</v>
      </c>
      <c r="C20" s="39">
        <v>0.1024676931902975</v>
      </c>
      <c r="D20" s="39">
        <v>0.22699094649320092</v>
      </c>
      <c r="E20" s="40">
        <f t="shared" si="0"/>
        <v>0.12452325330290342</v>
      </c>
    </row>
    <row r="21" spans="2:11" x14ac:dyDescent="0.25">
      <c r="B21" s="38" t="s">
        <v>47</v>
      </c>
      <c r="C21" s="39">
        <v>0.23306471816072183</v>
      </c>
      <c r="D21" s="39">
        <v>0.22339165299799524</v>
      </c>
      <c r="E21" s="40">
        <f t="shared" si="0"/>
        <v>-9.6730651627265907E-3</v>
      </c>
    </row>
    <row r="22" spans="2:11" x14ac:dyDescent="0.25">
      <c r="B22" s="38" t="s">
        <v>48</v>
      </c>
      <c r="C22" s="39">
        <v>-4.1404241122286363E-3</v>
      </c>
      <c r="D22" s="39">
        <v>0.20811688311688309</v>
      </c>
      <c r="E22" s="40">
        <f t="shared" si="0"/>
        <v>0.21225730722911174</v>
      </c>
    </row>
    <row r="23" spans="2:11" x14ac:dyDescent="0.25">
      <c r="B23" s="38" t="s">
        <v>49</v>
      </c>
      <c r="C23" s="39">
        <v>0.51749696839906234</v>
      </c>
      <c r="D23" s="39">
        <v>0.2072499713452452</v>
      </c>
      <c r="E23" s="40">
        <f t="shared" si="0"/>
        <v>-0.31024699705381714</v>
      </c>
    </row>
    <row r="24" spans="2:11" x14ac:dyDescent="0.25">
      <c r="B24" s="38" t="s">
        <v>50</v>
      </c>
      <c r="C24" s="39">
        <v>8.0670537041591731E-2</v>
      </c>
      <c r="D24" s="39">
        <v>0.20617816091954022</v>
      </c>
      <c r="E24" s="40">
        <f t="shared" si="0"/>
        <v>0.1255076238779485</v>
      </c>
    </row>
    <row r="25" spans="2:11" x14ac:dyDescent="0.25">
      <c r="B25" s="38" t="s">
        <v>51</v>
      </c>
      <c r="C25" s="39">
        <v>4.8422513251973519E-2</v>
      </c>
      <c r="D25" s="39">
        <v>0.19614467408585057</v>
      </c>
      <c r="E25" s="40">
        <f t="shared" si="0"/>
        <v>0.14772216083387704</v>
      </c>
    </row>
    <row r="26" spans="2:11" x14ac:dyDescent="0.25">
      <c r="B26" s="38" t="s">
        <v>52</v>
      </c>
      <c r="C26" s="39">
        <v>8.6499256205958511E-2</v>
      </c>
      <c r="D26" s="39">
        <v>0.19569905956112851</v>
      </c>
      <c r="E26" s="40">
        <f t="shared" si="0"/>
        <v>0.10919980335517</v>
      </c>
    </row>
    <row r="27" spans="2:11" x14ac:dyDescent="0.25">
      <c r="B27" s="38" t="s">
        <v>53</v>
      </c>
      <c r="C27" s="39">
        <v>2.431910262401267E-2</v>
      </c>
      <c r="D27" s="39">
        <v>0.19125844654417701</v>
      </c>
      <c r="E27" s="40">
        <f t="shared" si="0"/>
        <v>0.16693934392016435</v>
      </c>
    </row>
    <row r="30" spans="2:11" ht="18.75" x14ac:dyDescent="0.3">
      <c r="B30" s="27" t="s">
        <v>54</v>
      </c>
    </row>
    <row r="31" spans="2:11" ht="33.75" customHeight="1" x14ac:dyDescent="0.25">
      <c r="B31" s="11" t="s">
        <v>14</v>
      </c>
      <c r="C31" s="12">
        <v>2010</v>
      </c>
      <c r="D31" s="12">
        <v>2011</v>
      </c>
      <c r="E31" s="12" t="s">
        <v>55</v>
      </c>
      <c r="F31" s="12">
        <v>2018</v>
      </c>
      <c r="G31" s="12" t="s">
        <v>55</v>
      </c>
      <c r="H31" s="37" t="s">
        <v>32</v>
      </c>
      <c r="I31" s="37" t="s">
        <v>33</v>
      </c>
      <c r="J31" s="37" t="s">
        <v>56</v>
      </c>
      <c r="K31" s="37" t="s">
        <v>57</v>
      </c>
    </row>
    <row r="32" spans="2:11" x14ac:dyDescent="0.25">
      <c r="B32" s="38" t="s">
        <v>38</v>
      </c>
      <c r="C32" s="41">
        <v>257</v>
      </c>
      <c r="D32" s="41">
        <v>252</v>
      </c>
      <c r="E32" s="42">
        <f t="shared" ref="E32:E51" si="1">(D32-C32)/C32</f>
        <v>-1.9455252918287938E-2</v>
      </c>
      <c r="F32" s="41">
        <v>304</v>
      </c>
      <c r="G32" s="42">
        <v>2.7027027027027029E-2</v>
      </c>
      <c r="H32" s="40">
        <v>5.2208590327435904E-2</v>
      </c>
      <c r="I32" s="40">
        <v>0.42709376042709379</v>
      </c>
      <c r="J32" s="40">
        <v>0.37488517009965788</v>
      </c>
      <c r="K32" s="43">
        <v>47</v>
      </c>
    </row>
    <row r="33" spans="2:11" x14ac:dyDescent="0.25">
      <c r="B33" s="38" t="s">
        <v>36</v>
      </c>
      <c r="C33" s="43">
        <v>1067</v>
      </c>
      <c r="D33" s="41">
        <v>857</v>
      </c>
      <c r="E33" s="42">
        <f t="shared" si="1"/>
        <v>-0.19681349578256796</v>
      </c>
      <c r="F33" s="43">
        <v>1431</v>
      </c>
      <c r="G33" s="42">
        <v>0.6954976303317536</v>
      </c>
      <c r="H33" s="40">
        <v>6.6880947066252208E-2</v>
      </c>
      <c r="I33" s="40">
        <v>0.43713429002621201</v>
      </c>
      <c r="J33" s="40">
        <v>0.37025334295995982</v>
      </c>
      <c r="K33" s="43">
        <v>364</v>
      </c>
    </row>
    <row r="34" spans="2:11" x14ac:dyDescent="0.25">
      <c r="B34" s="38" t="s">
        <v>37</v>
      </c>
      <c r="C34" s="41">
        <v>214</v>
      </c>
      <c r="D34" s="41">
        <v>206</v>
      </c>
      <c r="E34" s="42">
        <f t="shared" si="1"/>
        <v>-3.7383177570093455E-2</v>
      </c>
      <c r="F34" s="41">
        <v>322</v>
      </c>
      <c r="G34" s="42">
        <v>0.8089887640449438</v>
      </c>
      <c r="H34" s="40">
        <v>7.9244587552893236E-2</v>
      </c>
      <c r="I34" s="40">
        <v>0.42802379378717781</v>
      </c>
      <c r="J34" s="40">
        <v>0.3487792062342846</v>
      </c>
      <c r="K34" s="43">
        <v>108</v>
      </c>
    </row>
    <row r="35" spans="2:11" x14ac:dyDescent="0.25">
      <c r="B35" s="38" t="s">
        <v>40</v>
      </c>
      <c r="C35" s="41">
        <v>370</v>
      </c>
      <c r="D35" s="41">
        <v>320</v>
      </c>
      <c r="E35" s="42">
        <f t="shared" si="1"/>
        <v>-0.13513513513513514</v>
      </c>
      <c r="F35" s="41">
        <v>515</v>
      </c>
      <c r="G35" s="42">
        <v>0.35170603674540685</v>
      </c>
      <c r="H35" s="40">
        <v>6.4048501222968304E-2</v>
      </c>
      <c r="I35" s="40">
        <v>0.33731135170603677</v>
      </c>
      <c r="J35" s="40">
        <v>0.27326285048306848</v>
      </c>
      <c r="K35" s="43">
        <v>145</v>
      </c>
    </row>
    <row r="36" spans="2:11" x14ac:dyDescent="0.25">
      <c r="B36" s="38" t="s">
        <v>42</v>
      </c>
      <c r="C36" s="41">
        <v>636</v>
      </c>
      <c r="D36" s="41">
        <v>623</v>
      </c>
      <c r="E36" s="42">
        <f t="shared" si="1"/>
        <v>-2.0440251572327043E-2</v>
      </c>
      <c r="F36" s="43">
        <v>1019</v>
      </c>
      <c r="G36" s="42">
        <v>0.78458844133099825</v>
      </c>
      <c r="H36" s="40">
        <v>8.6186727199123708E-2</v>
      </c>
      <c r="I36" s="40">
        <v>0.33356160860985773</v>
      </c>
      <c r="J36" s="40">
        <v>0.24737488141073402</v>
      </c>
      <c r="K36" s="43">
        <v>383</v>
      </c>
    </row>
    <row r="37" spans="2:11" x14ac:dyDescent="0.25">
      <c r="B37" s="44" t="s">
        <v>48</v>
      </c>
      <c r="C37" s="41">
        <v>60</v>
      </c>
      <c r="D37" s="41">
        <v>42</v>
      </c>
      <c r="E37" s="42">
        <f t="shared" si="1"/>
        <v>-0.3</v>
      </c>
      <c r="F37" s="44">
        <v>50</v>
      </c>
      <c r="G37" s="42">
        <v>0.18</v>
      </c>
      <c r="H37" s="40">
        <v>-0.1237254765441454</v>
      </c>
      <c r="I37" s="40">
        <v>0.11083333333333333</v>
      </c>
      <c r="J37" s="40">
        <v>0.23455880987747874</v>
      </c>
      <c r="K37" s="43">
        <v>-271</v>
      </c>
    </row>
    <row r="38" spans="2:11" x14ac:dyDescent="0.25">
      <c r="B38" s="38" t="s">
        <v>58</v>
      </c>
      <c r="C38" s="41">
        <v>389</v>
      </c>
      <c r="D38" s="41">
        <v>361</v>
      </c>
      <c r="E38" s="42">
        <f t="shared" si="1"/>
        <v>-7.1979434447300775E-2</v>
      </c>
      <c r="F38" s="41">
        <v>118</v>
      </c>
      <c r="G38" s="42">
        <v>0.48253068932955617</v>
      </c>
      <c r="H38" s="40">
        <v>5.0888223932194804E-2</v>
      </c>
      <c r="I38" s="40">
        <v>0.27023637363580705</v>
      </c>
      <c r="J38" s="40">
        <v>0.21934814970361224</v>
      </c>
      <c r="K38" s="43">
        <v>381</v>
      </c>
    </row>
    <row r="39" spans="2:11" x14ac:dyDescent="0.25">
      <c r="B39" s="38" t="s">
        <v>44</v>
      </c>
      <c r="C39" s="43">
        <v>1189</v>
      </c>
      <c r="D39" s="41">
        <v>917</v>
      </c>
      <c r="E39" s="42">
        <f t="shared" si="1"/>
        <v>-0.2287636669470143</v>
      </c>
      <c r="F39" s="43">
        <v>1570</v>
      </c>
      <c r="G39" s="42">
        <v>0.34883720930232559</v>
      </c>
      <c r="H39" s="40">
        <v>4.7673266614895515E-2</v>
      </c>
      <c r="I39" s="40">
        <v>0.26616172391721782</v>
      </c>
      <c r="J39" s="40">
        <v>0.2184884573023223</v>
      </c>
      <c r="K39" s="43">
        <v>93</v>
      </c>
    </row>
    <row r="40" spans="2:11" x14ac:dyDescent="0.25">
      <c r="B40" s="38" t="s">
        <v>45</v>
      </c>
      <c r="C40" s="41">
        <v>255</v>
      </c>
      <c r="D40" s="41">
        <v>253</v>
      </c>
      <c r="E40" s="42">
        <f t="shared" si="1"/>
        <v>-7.8431372549019607E-3</v>
      </c>
      <c r="F40" s="41">
        <v>348</v>
      </c>
      <c r="G40" s="42">
        <v>-0.17599999999999999</v>
      </c>
      <c r="H40" s="40">
        <v>-8.7776848475875149E-3</v>
      </c>
      <c r="I40" s="40">
        <v>0.19569905956112851</v>
      </c>
      <c r="J40" s="40">
        <v>0.20447674440871602</v>
      </c>
      <c r="K40" s="43">
        <v>-152</v>
      </c>
    </row>
    <row r="41" spans="2:11" x14ac:dyDescent="0.25">
      <c r="B41" s="38" t="s">
        <v>59</v>
      </c>
      <c r="C41" s="41">
        <v>564</v>
      </c>
      <c r="D41" s="41">
        <v>630</v>
      </c>
      <c r="E41" s="42">
        <f t="shared" si="1"/>
        <v>0.11702127659574468</v>
      </c>
      <c r="F41" s="41">
        <v>412</v>
      </c>
      <c r="G41" s="42">
        <v>1.9607843137254902E-2</v>
      </c>
      <c r="H41" s="40">
        <v>-0.11383529221205053</v>
      </c>
      <c r="I41" s="40">
        <v>7.6470588235294124E-2</v>
      </c>
      <c r="J41" s="40">
        <v>0.19030588044734464</v>
      </c>
      <c r="K41" s="43">
        <v>-108</v>
      </c>
    </row>
    <row r="42" spans="2:11" x14ac:dyDescent="0.25">
      <c r="B42" s="38" t="s">
        <v>60</v>
      </c>
      <c r="C42" s="41">
        <v>160</v>
      </c>
      <c r="D42" s="41">
        <v>176</v>
      </c>
      <c r="E42" s="42">
        <f t="shared" si="1"/>
        <v>0.1</v>
      </c>
      <c r="F42" s="41">
        <v>52</v>
      </c>
      <c r="G42" s="42">
        <v>0.97115384615384615</v>
      </c>
      <c r="H42" s="40">
        <v>0.25264514359909096</v>
      </c>
      <c r="I42" s="40">
        <v>0.44171727395411609</v>
      </c>
      <c r="J42" s="40">
        <v>0.18907213035502513</v>
      </c>
      <c r="K42" s="43">
        <v>160</v>
      </c>
    </row>
    <row r="43" spans="2:11" x14ac:dyDescent="0.25">
      <c r="B43" s="38" t="s">
        <v>35</v>
      </c>
      <c r="C43" s="41">
        <v>45</v>
      </c>
      <c r="D43" s="41">
        <v>38</v>
      </c>
      <c r="E43" s="42">
        <f t="shared" si="1"/>
        <v>-0.15555555555555556</v>
      </c>
      <c r="F43" s="41">
        <v>205</v>
      </c>
      <c r="G43" s="42">
        <v>0.125</v>
      </c>
      <c r="H43" s="40">
        <v>2.431910262401267E-2</v>
      </c>
      <c r="I43" s="40">
        <v>0.20617816091954022</v>
      </c>
      <c r="J43" s="40">
        <v>0.18185905829552756</v>
      </c>
      <c r="K43" s="43">
        <v>11</v>
      </c>
    </row>
    <row r="44" spans="2:11" x14ac:dyDescent="0.25">
      <c r="B44" s="44" t="s">
        <v>61</v>
      </c>
      <c r="C44" s="43">
        <v>1292</v>
      </c>
      <c r="D44" s="43">
        <v>1408</v>
      </c>
      <c r="E44" s="42">
        <f t="shared" si="1"/>
        <v>8.9783281733746126E-2</v>
      </c>
      <c r="F44" s="44">
        <v>597</v>
      </c>
      <c r="G44" s="42">
        <v>0.17465753424657535</v>
      </c>
      <c r="H44" s="40">
        <v>2.2423337589778432E-2</v>
      </c>
      <c r="I44" s="40">
        <v>0.19125844654417701</v>
      </c>
      <c r="J44" s="40">
        <v>0.16883510895439857</v>
      </c>
      <c r="K44" s="43">
        <v>79</v>
      </c>
    </row>
    <row r="45" spans="2:11" x14ac:dyDescent="0.25">
      <c r="B45" s="38" t="s">
        <v>53</v>
      </c>
      <c r="C45" s="41">
        <v>115</v>
      </c>
      <c r="D45" s="41">
        <v>100</v>
      </c>
      <c r="E45" s="42">
        <f t="shared" si="1"/>
        <v>-0.13043478260869565</v>
      </c>
      <c r="F45" s="41">
        <v>126</v>
      </c>
      <c r="G45" s="42">
        <v>0.32142857142857145</v>
      </c>
      <c r="H45" s="40">
        <v>-7.9237510105496484E-2</v>
      </c>
      <c r="I45" s="40">
        <v>8.9285714285714302E-2</v>
      </c>
      <c r="J45" s="40">
        <v>0.16852322439121079</v>
      </c>
      <c r="K45" s="43">
        <v>-262</v>
      </c>
    </row>
    <row r="46" spans="2:11" x14ac:dyDescent="0.25">
      <c r="B46" s="38" t="s">
        <v>62</v>
      </c>
      <c r="C46" s="43">
        <v>1293</v>
      </c>
      <c r="D46" s="43">
        <v>1316</v>
      </c>
      <c r="E46" s="42">
        <f t="shared" si="1"/>
        <v>1.7788089713843776E-2</v>
      </c>
      <c r="F46" s="43">
        <v>1372</v>
      </c>
      <c r="G46" s="42">
        <v>0.15909090909090909</v>
      </c>
      <c r="H46" s="40">
        <v>4.8422513251973519E-2</v>
      </c>
      <c r="I46" s="40">
        <v>0.20811688311688309</v>
      </c>
      <c r="J46" s="40">
        <v>0.15969436986490956</v>
      </c>
      <c r="K46" s="43">
        <v>27</v>
      </c>
    </row>
    <row r="47" spans="2:11" x14ac:dyDescent="0.25">
      <c r="B47" s="38" t="s">
        <v>63</v>
      </c>
      <c r="C47" s="41">
        <v>373</v>
      </c>
      <c r="D47" s="41">
        <v>360</v>
      </c>
      <c r="E47" s="42">
        <f t="shared" si="1"/>
        <v>-3.4852546916890083E-2</v>
      </c>
      <c r="F47" s="41">
        <v>111</v>
      </c>
      <c r="G47" s="42">
        <v>0.21764705882352942</v>
      </c>
      <c r="H47" s="40">
        <v>-9.0604514520609136E-3</v>
      </c>
      <c r="I47" s="40">
        <v>0.15022480329711502</v>
      </c>
      <c r="J47" s="40">
        <v>0.15928525474917593</v>
      </c>
      <c r="K47" s="43">
        <v>-91</v>
      </c>
    </row>
    <row r="48" spans="2:11" x14ac:dyDescent="0.25">
      <c r="B48" s="38" t="s">
        <v>51</v>
      </c>
      <c r="C48" s="41">
        <v>75</v>
      </c>
      <c r="D48" s="41">
        <v>77</v>
      </c>
      <c r="E48" s="42">
        <f t="shared" si="1"/>
        <v>2.6666666666666668E-2</v>
      </c>
      <c r="F48" s="41">
        <v>102</v>
      </c>
      <c r="G48" s="42">
        <v>0.32142857142857145</v>
      </c>
      <c r="H48" s="40">
        <v>-6.5313025466065183E-2</v>
      </c>
      <c r="I48" s="40">
        <v>8.9285714285714302E-2</v>
      </c>
      <c r="J48" s="40">
        <v>0.15459873975177948</v>
      </c>
      <c r="K48" s="43">
        <v>-122</v>
      </c>
    </row>
    <row r="49" spans="2:11" x14ac:dyDescent="0.25">
      <c r="B49" s="38" t="s">
        <v>64</v>
      </c>
      <c r="C49" s="41">
        <v>712</v>
      </c>
      <c r="D49" s="41">
        <v>677</v>
      </c>
      <c r="E49" s="42">
        <f t="shared" si="1"/>
        <v>-4.9157303370786519E-2</v>
      </c>
      <c r="F49" s="41">
        <v>621</v>
      </c>
      <c r="G49" s="42">
        <v>0.37956204379562042</v>
      </c>
      <c r="H49" s="40">
        <v>0.1024676931902975</v>
      </c>
      <c r="I49" s="40">
        <v>0.25589672437714905</v>
      </c>
      <c r="J49" s="40">
        <v>0.15342903118685156</v>
      </c>
      <c r="K49" s="43">
        <v>196</v>
      </c>
    </row>
    <row r="50" spans="2:11" x14ac:dyDescent="0.25">
      <c r="B50" s="38" t="s">
        <v>65</v>
      </c>
      <c r="C50" s="41">
        <v>233</v>
      </c>
      <c r="D50" s="41">
        <v>251</v>
      </c>
      <c r="E50" s="42">
        <f t="shared" si="1"/>
        <v>7.7253218884120178E-2</v>
      </c>
      <c r="F50" s="41">
        <v>111</v>
      </c>
      <c r="G50" s="42">
        <v>1.680672268907563E-2</v>
      </c>
      <c r="H50" s="40">
        <v>-7.5676713384808039E-2</v>
      </c>
      <c r="I50" s="40">
        <v>6.9724116061518945E-2</v>
      </c>
      <c r="J50" s="40">
        <v>0.14540082944632698</v>
      </c>
      <c r="K50" s="43">
        <v>-124</v>
      </c>
    </row>
    <row r="51" spans="2:11" x14ac:dyDescent="0.25">
      <c r="B51" s="38" t="s">
        <v>46</v>
      </c>
      <c r="C51" s="41">
        <v>182</v>
      </c>
      <c r="D51" s="41">
        <v>197</v>
      </c>
      <c r="E51" s="42">
        <f t="shared" si="1"/>
        <v>8.2417582417582416E-2</v>
      </c>
      <c r="F51" s="41">
        <v>378</v>
      </c>
      <c r="G51" s="42">
        <v>0.17796610169491525</v>
      </c>
      <c r="H51" s="40">
        <v>8.0670537041591731E-2</v>
      </c>
      <c r="I51" s="40">
        <v>0.22339165299799524</v>
      </c>
      <c r="J51" s="40">
        <v>0.14272111595640352</v>
      </c>
      <c r="K51" s="43">
        <v>57</v>
      </c>
    </row>
  </sheetData>
  <conditionalFormatting sqref="E8:E27">
    <cfRule type="colorScale" priority="2">
      <colorScale>
        <cfvo type="min"/>
        <cfvo type="percentile" val="50"/>
        <cfvo type="max"/>
        <color rgb="FFF8696B"/>
        <color rgb="FFFFEB84"/>
        <color rgb="FF63BE7B"/>
      </colorScale>
    </cfRule>
  </conditionalFormatting>
  <conditionalFormatting sqref="J32:J51">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56"/>
  <sheetViews>
    <sheetView workbookViewId="0">
      <selection activeCell="I37" sqref="I37"/>
    </sheetView>
  </sheetViews>
  <sheetFormatPr defaultRowHeight="15" x14ac:dyDescent="0.25"/>
  <cols>
    <col min="1" max="1" width="9.140625" style="6"/>
    <col min="2" max="2" width="22.5703125" style="6" customWidth="1"/>
    <col min="3" max="6" width="11.140625" style="6" customWidth="1"/>
    <col min="7" max="7" width="9.140625" style="6"/>
    <col min="8" max="8" width="23.42578125" style="6" customWidth="1"/>
    <col min="9" max="9" width="26.7109375" style="6" customWidth="1"/>
    <col min="10" max="16384" width="9.140625" style="6"/>
  </cols>
  <sheetData>
    <row r="3" spans="2:13" ht="23.25" x14ac:dyDescent="0.35">
      <c r="B3" s="19" t="s">
        <v>66</v>
      </c>
      <c r="C3" s="10"/>
      <c r="D3" s="10"/>
      <c r="E3" s="10"/>
      <c r="F3" s="10"/>
    </row>
    <row r="4" spans="2:13" x14ac:dyDescent="0.25">
      <c r="C4" s="10"/>
      <c r="D4" s="10"/>
      <c r="E4" s="10"/>
      <c r="F4" s="10"/>
    </row>
    <row r="5" spans="2:13" x14ac:dyDescent="0.25">
      <c r="B5" s="13"/>
      <c r="C5" s="12">
        <v>2010</v>
      </c>
      <c r="D5" s="12">
        <v>2018</v>
      </c>
      <c r="E5" s="20" t="s">
        <v>67</v>
      </c>
      <c r="F5" s="20" t="s">
        <v>68</v>
      </c>
      <c r="H5" s="12" t="s">
        <v>13</v>
      </c>
      <c r="I5" s="12" t="s">
        <v>14</v>
      </c>
      <c r="J5" s="12">
        <v>2010</v>
      </c>
      <c r="K5" s="12">
        <v>2018</v>
      </c>
      <c r="L5" s="12" t="s">
        <v>67</v>
      </c>
      <c r="M5" s="12" t="s">
        <v>68</v>
      </c>
    </row>
    <row r="6" spans="2:13" x14ac:dyDescent="0.25">
      <c r="B6" s="21" t="s">
        <v>26</v>
      </c>
      <c r="C6" s="14">
        <f>SUM(C9:C12)</f>
        <v>38002</v>
      </c>
      <c r="D6" s="14">
        <f>SUM(D9:D12)</f>
        <v>24907</v>
      </c>
      <c r="E6" s="14">
        <f t="shared" ref="E6" si="0">D6-C6</f>
        <v>-13095</v>
      </c>
      <c r="F6" s="22">
        <f t="shared" ref="F6" si="1">IFERROR(E6/C6, "")</f>
        <v>-0.34458712699331612</v>
      </c>
      <c r="H6" s="11" t="s">
        <v>69</v>
      </c>
      <c r="I6" s="34" t="s">
        <v>70</v>
      </c>
      <c r="J6" s="14">
        <v>554</v>
      </c>
      <c r="K6" s="14">
        <v>776</v>
      </c>
      <c r="L6" s="14">
        <f t="shared" ref="L6:L37" si="2">K6-J6</f>
        <v>222</v>
      </c>
      <c r="M6" s="22">
        <f t="shared" ref="M6:M37" si="3">IFERROR(L6/J6, "")</f>
        <v>0.4007220216606498</v>
      </c>
    </row>
    <row r="7" spans="2:13" x14ac:dyDescent="0.25">
      <c r="B7" s="13"/>
      <c r="C7" s="23"/>
      <c r="D7" s="23"/>
      <c r="E7" s="23"/>
      <c r="F7" s="23"/>
      <c r="H7" s="11" t="s">
        <v>69</v>
      </c>
      <c r="I7" s="34" t="s">
        <v>71</v>
      </c>
      <c r="J7" s="14">
        <v>144</v>
      </c>
      <c r="K7" s="14">
        <v>169</v>
      </c>
      <c r="L7" s="14">
        <f t="shared" si="2"/>
        <v>25</v>
      </c>
      <c r="M7" s="22">
        <f t="shared" si="3"/>
        <v>0.1736111111111111</v>
      </c>
    </row>
    <row r="8" spans="2:13" x14ac:dyDescent="0.25">
      <c r="B8" s="11" t="s">
        <v>13</v>
      </c>
      <c r="C8" s="12">
        <v>2010</v>
      </c>
      <c r="D8" s="12">
        <v>2018</v>
      </c>
      <c r="E8" s="20" t="s">
        <v>67</v>
      </c>
      <c r="F8" s="20" t="s">
        <v>68</v>
      </c>
      <c r="H8" s="11" t="s">
        <v>72</v>
      </c>
      <c r="I8" s="34" t="s">
        <v>73</v>
      </c>
      <c r="J8" s="14">
        <v>445</v>
      </c>
      <c r="K8" s="14">
        <v>514</v>
      </c>
      <c r="L8" s="14">
        <f t="shared" si="2"/>
        <v>69</v>
      </c>
      <c r="M8" s="22">
        <f t="shared" si="3"/>
        <v>0.15505617977528091</v>
      </c>
    </row>
    <row r="9" spans="2:13" x14ac:dyDescent="0.25">
      <c r="B9" s="14" t="s">
        <v>74</v>
      </c>
      <c r="C9" s="14">
        <f>SUMIF($H$6:$H$37, $B9, J$6:J$37)</f>
        <v>15012</v>
      </c>
      <c r="D9" s="14">
        <f>SUMIF($H$6:$H$37, $B9, K$6:K$37)</f>
        <v>8490</v>
      </c>
      <c r="E9" s="14">
        <f>D9-C9</f>
        <v>-6522</v>
      </c>
      <c r="F9" s="22">
        <f>IFERROR(E9/C9, "")</f>
        <v>-0.43445243804956035</v>
      </c>
      <c r="H9" s="11" t="s">
        <v>72</v>
      </c>
      <c r="I9" s="34" t="s">
        <v>75</v>
      </c>
      <c r="J9" s="14">
        <v>1483</v>
      </c>
      <c r="K9" s="14">
        <v>1569</v>
      </c>
      <c r="L9" s="14">
        <f t="shared" si="2"/>
        <v>86</v>
      </c>
      <c r="M9" s="22">
        <f t="shared" si="3"/>
        <v>5.7990559676331759E-2</v>
      </c>
    </row>
    <row r="10" spans="2:13" x14ac:dyDescent="0.25">
      <c r="B10" s="14" t="s">
        <v>69</v>
      </c>
      <c r="C10" s="14">
        <f t="shared" ref="C10:C12" si="4">SUMIF($H$6:$H$37, $B10, J$6:J$37)</f>
        <v>10708</v>
      </c>
      <c r="D10" s="14">
        <f t="shared" ref="D10:D12" si="5">SUMIF($H$6:$H$37, $B10, K$6:K$37)</f>
        <v>9292</v>
      </c>
      <c r="E10" s="14">
        <f>D10-C10</f>
        <v>-1416</v>
      </c>
      <c r="F10" s="22">
        <f>IFERROR(E10/C10, "")</f>
        <v>-0.13223757937990288</v>
      </c>
      <c r="H10" s="11" t="s">
        <v>74</v>
      </c>
      <c r="I10" s="34" t="s">
        <v>76</v>
      </c>
      <c r="J10" s="14">
        <v>437</v>
      </c>
      <c r="K10" s="14">
        <v>444</v>
      </c>
      <c r="L10" s="14">
        <f t="shared" si="2"/>
        <v>7</v>
      </c>
      <c r="M10" s="22">
        <f t="shared" si="3"/>
        <v>1.6018306636155607E-2</v>
      </c>
    </row>
    <row r="11" spans="2:13" x14ac:dyDescent="0.25">
      <c r="B11" s="14" t="s">
        <v>77</v>
      </c>
      <c r="C11" s="14">
        <f t="shared" si="4"/>
        <v>3542</v>
      </c>
      <c r="D11" s="14">
        <f t="shared" si="5"/>
        <v>2107</v>
      </c>
      <c r="E11" s="14">
        <f>D11-C11</f>
        <v>-1435</v>
      </c>
      <c r="F11" s="22">
        <f>IFERROR(E11/C11, "")</f>
        <v>-0.40513833992094861</v>
      </c>
      <c r="H11" s="11" t="s">
        <v>74</v>
      </c>
      <c r="I11" s="34" t="s">
        <v>78</v>
      </c>
      <c r="J11" s="14">
        <v>507</v>
      </c>
      <c r="K11" s="14">
        <v>511</v>
      </c>
      <c r="L11" s="14">
        <f t="shared" si="2"/>
        <v>4</v>
      </c>
      <c r="M11" s="22">
        <f t="shared" si="3"/>
        <v>7.889546351084813E-3</v>
      </c>
    </row>
    <row r="12" spans="2:13" x14ac:dyDescent="0.25">
      <c r="B12" s="14" t="s">
        <v>72</v>
      </c>
      <c r="C12" s="14">
        <f t="shared" si="4"/>
        <v>8740</v>
      </c>
      <c r="D12" s="14">
        <f t="shared" si="5"/>
        <v>5018</v>
      </c>
      <c r="E12" s="14">
        <f>D12-C12</f>
        <v>-3722</v>
      </c>
      <c r="F12" s="22">
        <f>IFERROR(E12/C12, "")</f>
        <v>-0.42585812356979402</v>
      </c>
      <c r="H12" s="11" t="s">
        <v>77</v>
      </c>
      <c r="I12" s="34" t="s">
        <v>79</v>
      </c>
      <c r="J12" s="14">
        <v>1274</v>
      </c>
      <c r="K12" s="14">
        <v>1223</v>
      </c>
      <c r="L12" s="14">
        <f t="shared" si="2"/>
        <v>-51</v>
      </c>
      <c r="M12" s="22">
        <f t="shared" si="3"/>
        <v>-4.0031397174254316E-2</v>
      </c>
    </row>
    <row r="13" spans="2:13" x14ac:dyDescent="0.25">
      <c r="C13" s="10"/>
      <c r="D13" s="10"/>
      <c r="E13" s="10"/>
      <c r="F13" s="10"/>
      <c r="H13" s="11" t="s">
        <v>74</v>
      </c>
      <c r="I13" s="34" t="s">
        <v>80</v>
      </c>
      <c r="J13" s="14">
        <v>994</v>
      </c>
      <c r="K13" s="14">
        <v>945</v>
      </c>
      <c r="L13" s="14">
        <f t="shared" si="2"/>
        <v>-49</v>
      </c>
      <c r="M13" s="22">
        <f t="shared" si="3"/>
        <v>-4.9295774647887321E-2</v>
      </c>
    </row>
    <row r="14" spans="2:13" ht="18.75" x14ac:dyDescent="0.3">
      <c r="B14" s="27" t="s">
        <v>81</v>
      </c>
      <c r="H14" s="11" t="s">
        <v>74</v>
      </c>
      <c r="I14" s="34" t="s">
        <v>82</v>
      </c>
      <c r="J14" s="14">
        <v>435</v>
      </c>
      <c r="K14" s="14">
        <v>402</v>
      </c>
      <c r="L14" s="14">
        <f t="shared" si="2"/>
        <v>-33</v>
      </c>
      <c r="M14" s="22">
        <f t="shared" si="3"/>
        <v>-7.586206896551724E-2</v>
      </c>
    </row>
    <row r="15" spans="2:13" x14ac:dyDescent="0.25">
      <c r="B15" s="33" t="s">
        <v>74</v>
      </c>
      <c r="C15" s="12">
        <v>2010</v>
      </c>
      <c r="D15" s="12">
        <v>2018</v>
      </c>
      <c r="E15" s="20" t="s">
        <v>67</v>
      </c>
      <c r="F15" s="20" t="s">
        <v>68</v>
      </c>
      <c r="H15" s="11" t="s">
        <v>69</v>
      </c>
      <c r="I15" s="34" t="s">
        <v>83</v>
      </c>
      <c r="J15" s="14">
        <v>445</v>
      </c>
      <c r="K15" s="14">
        <v>408</v>
      </c>
      <c r="L15" s="14">
        <f t="shared" si="2"/>
        <v>-37</v>
      </c>
      <c r="M15" s="22">
        <f t="shared" si="3"/>
        <v>-8.3146067415730343E-2</v>
      </c>
    </row>
    <row r="16" spans="2:13" x14ac:dyDescent="0.25">
      <c r="B16" s="34" t="s">
        <v>76</v>
      </c>
      <c r="C16" s="14">
        <v>437</v>
      </c>
      <c r="D16" s="14">
        <v>444</v>
      </c>
      <c r="E16" s="14">
        <f t="shared" ref="E16:E27" si="6">D16-C16</f>
        <v>7</v>
      </c>
      <c r="F16" s="22">
        <f t="shared" ref="F16:F27" si="7">IFERROR(E16/C16, "")</f>
        <v>1.6018306636155607E-2</v>
      </c>
      <c r="H16" s="11" t="s">
        <v>69</v>
      </c>
      <c r="I16" s="34" t="s">
        <v>84</v>
      </c>
      <c r="J16" s="14">
        <v>4603</v>
      </c>
      <c r="K16" s="14">
        <v>3891</v>
      </c>
      <c r="L16" s="14">
        <f t="shared" si="2"/>
        <v>-712</v>
      </c>
      <c r="M16" s="22">
        <f t="shared" si="3"/>
        <v>-0.15468172930697371</v>
      </c>
    </row>
    <row r="17" spans="2:13" x14ac:dyDescent="0.25">
      <c r="B17" s="34" t="s">
        <v>78</v>
      </c>
      <c r="C17" s="14">
        <v>507</v>
      </c>
      <c r="D17" s="14">
        <v>511</v>
      </c>
      <c r="E17" s="14">
        <f t="shared" si="6"/>
        <v>4</v>
      </c>
      <c r="F17" s="22">
        <f t="shared" si="7"/>
        <v>7.889546351084813E-3</v>
      </c>
      <c r="H17" s="11" t="s">
        <v>69</v>
      </c>
      <c r="I17" s="34" t="s">
        <v>85</v>
      </c>
      <c r="J17" s="14">
        <v>979</v>
      </c>
      <c r="K17" s="14">
        <v>827</v>
      </c>
      <c r="L17" s="14">
        <f t="shared" si="2"/>
        <v>-152</v>
      </c>
      <c r="M17" s="22">
        <f t="shared" si="3"/>
        <v>-0.15526046986721145</v>
      </c>
    </row>
    <row r="18" spans="2:13" x14ac:dyDescent="0.25">
      <c r="B18" s="34" t="s">
        <v>80</v>
      </c>
      <c r="C18" s="14">
        <v>994</v>
      </c>
      <c r="D18" s="14">
        <v>945</v>
      </c>
      <c r="E18" s="14">
        <f t="shared" si="6"/>
        <v>-49</v>
      </c>
      <c r="F18" s="22">
        <f t="shared" si="7"/>
        <v>-4.9295774647887321E-2</v>
      </c>
      <c r="H18" s="11" t="s">
        <v>74</v>
      </c>
      <c r="I18" s="34" t="s">
        <v>86</v>
      </c>
      <c r="J18" s="14">
        <v>60</v>
      </c>
      <c r="K18" s="14">
        <v>50</v>
      </c>
      <c r="L18" s="14">
        <f t="shared" si="2"/>
        <v>-10</v>
      </c>
      <c r="M18" s="22">
        <f t="shared" si="3"/>
        <v>-0.16666666666666666</v>
      </c>
    </row>
    <row r="19" spans="2:13" x14ac:dyDescent="0.25">
      <c r="B19" s="34" t="s">
        <v>82</v>
      </c>
      <c r="C19" s="14">
        <v>435</v>
      </c>
      <c r="D19" s="14">
        <v>402</v>
      </c>
      <c r="E19" s="14">
        <f t="shared" si="6"/>
        <v>-33</v>
      </c>
      <c r="F19" s="22">
        <f t="shared" si="7"/>
        <v>-7.586206896551724E-2</v>
      </c>
      <c r="H19" s="11" t="s">
        <v>69</v>
      </c>
      <c r="I19" s="34" t="s">
        <v>87</v>
      </c>
      <c r="J19" s="14">
        <v>3983</v>
      </c>
      <c r="K19" s="14">
        <v>3221</v>
      </c>
      <c r="L19" s="14">
        <f t="shared" si="2"/>
        <v>-762</v>
      </c>
      <c r="M19" s="22">
        <f t="shared" si="3"/>
        <v>-0.1913130805925182</v>
      </c>
    </row>
    <row r="20" spans="2:13" x14ac:dyDescent="0.25">
      <c r="B20" s="34" t="s">
        <v>86</v>
      </c>
      <c r="C20" s="14">
        <v>60</v>
      </c>
      <c r="D20" s="14">
        <v>50</v>
      </c>
      <c r="E20" s="14">
        <f t="shared" si="6"/>
        <v>-10</v>
      </c>
      <c r="F20" s="22">
        <f t="shared" si="7"/>
        <v>-0.16666666666666666</v>
      </c>
      <c r="H20" s="11" t="s">
        <v>72</v>
      </c>
      <c r="I20" s="34" t="s">
        <v>88</v>
      </c>
      <c r="J20" s="14">
        <v>1811</v>
      </c>
      <c r="K20" s="14">
        <v>1457</v>
      </c>
      <c r="L20" s="14">
        <f t="shared" si="2"/>
        <v>-354</v>
      </c>
      <c r="M20" s="22">
        <f t="shared" si="3"/>
        <v>-0.195472114853672</v>
      </c>
    </row>
    <row r="21" spans="2:13" x14ac:dyDescent="0.25">
      <c r="B21" s="34" t="s">
        <v>89</v>
      </c>
      <c r="C21" s="14">
        <v>3748</v>
      </c>
      <c r="D21" s="14">
        <v>2367</v>
      </c>
      <c r="E21" s="14">
        <f t="shared" si="6"/>
        <v>-1381</v>
      </c>
      <c r="F21" s="22">
        <f t="shared" si="7"/>
        <v>-0.36846318036286019</v>
      </c>
      <c r="H21" s="11" t="s">
        <v>74</v>
      </c>
      <c r="I21" s="34" t="s">
        <v>89</v>
      </c>
      <c r="J21" s="14">
        <v>3748</v>
      </c>
      <c r="K21" s="14">
        <v>2367</v>
      </c>
      <c r="L21" s="14">
        <f t="shared" si="2"/>
        <v>-1381</v>
      </c>
      <c r="M21" s="22">
        <f t="shared" si="3"/>
        <v>-0.36846318036286019</v>
      </c>
    </row>
    <row r="22" spans="2:13" x14ac:dyDescent="0.25">
      <c r="B22" s="34" t="s">
        <v>90</v>
      </c>
      <c r="C22" s="14">
        <v>2000</v>
      </c>
      <c r="D22" s="14">
        <v>1195</v>
      </c>
      <c r="E22" s="14">
        <f t="shared" si="6"/>
        <v>-805</v>
      </c>
      <c r="F22" s="22">
        <f t="shared" si="7"/>
        <v>-0.40250000000000002</v>
      </c>
      <c r="H22" s="11" t="s">
        <v>74</v>
      </c>
      <c r="I22" s="34" t="s">
        <v>90</v>
      </c>
      <c r="J22" s="14">
        <v>2000</v>
      </c>
      <c r="K22" s="14">
        <v>1195</v>
      </c>
      <c r="L22" s="14">
        <f t="shared" si="2"/>
        <v>-805</v>
      </c>
      <c r="M22" s="22">
        <f t="shared" si="3"/>
        <v>-0.40250000000000002</v>
      </c>
    </row>
    <row r="23" spans="2:13" x14ac:dyDescent="0.25">
      <c r="B23" s="34" t="s">
        <v>91</v>
      </c>
      <c r="C23" s="14">
        <v>4589</v>
      </c>
      <c r="D23" s="14">
        <v>2016</v>
      </c>
      <c r="E23" s="14">
        <f t="shared" si="6"/>
        <v>-2573</v>
      </c>
      <c r="F23" s="22">
        <f t="shared" si="7"/>
        <v>-0.56068860318152103</v>
      </c>
      <c r="H23" s="11" t="s">
        <v>72</v>
      </c>
      <c r="I23" s="34" t="s">
        <v>92</v>
      </c>
      <c r="J23" s="14">
        <v>424</v>
      </c>
      <c r="K23" s="14">
        <v>246</v>
      </c>
      <c r="L23" s="14">
        <f t="shared" si="2"/>
        <v>-178</v>
      </c>
      <c r="M23" s="22">
        <f t="shared" si="3"/>
        <v>-0.419811320754717</v>
      </c>
    </row>
    <row r="24" spans="2:13" x14ac:dyDescent="0.25">
      <c r="B24" s="34" t="s">
        <v>93</v>
      </c>
      <c r="C24" s="14">
        <v>818</v>
      </c>
      <c r="D24" s="14">
        <v>346</v>
      </c>
      <c r="E24" s="14">
        <f t="shared" si="6"/>
        <v>-472</v>
      </c>
      <c r="F24" s="22">
        <f t="shared" si="7"/>
        <v>-0.57701711491442542</v>
      </c>
      <c r="H24" s="11" t="s">
        <v>72</v>
      </c>
      <c r="I24" s="34" t="s">
        <v>61</v>
      </c>
      <c r="J24" s="14">
        <v>1292</v>
      </c>
      <c r="K24" s="14">
        <v>597</v>
      </c>
      <c r="L24" s="14">
        <f t="shared" si="2"/>
        <v>-695</v>
      </c>
      <c r="M24" s="22">
        <f t="shared" si="3"/>
        <v>-0.53792569659442724</v>
      </c>
    </row>
    <row r="25" spans="2:13" x14ac:dyDescent="0.25">
      <c r="B25" s="34" t="s">
        <v>94</v>
      </c>
      <c r="C25" s="14">
        <v>324</v>
      </c>
      <c r="D25" s="14">
        <v>55</v>
      </c>
      <c r="E25" s="14">
        <f t="shared" si="6"/>
        <v>-269</v>
      </c>
      <c r="F25" s="22">
        <f t="shared" si="7"/>
        <v>-0.83024691358024694</v>
      </c>
      <c r="H25" s="11" t="s">
        <v>74</v>
      </c>
      <c r="I25" s="34" t="s">
        <v>91</v>
      </c>
      <c r="J25" s="14">
        <v>4589</v>
      </c>
      <c r="K25" s="14">
        <v>2016</v>
      </c>
      <c r="L25" s="14">
        <f t="shared" si="2"/>
        <v>-2573</v>
      </c>
      <c r="M25" s="22">
        <f t="shared" si="3"/>
        <v>-0.56068860318152103</v>
      </c>
    </row>
    <row r="26" spans="2:13" x14ac:dyDescent="0.25">
      <c r="B26" s="34" t="s">
        <v>95</v>
      </c>
      <c r="C26" s="14">
        <v>486</v>
      </c>
      <c r="D26" s="14">
        <v>77</v>
      </c>
      <c r="E26" s="14">
        <f t="shared" si="6"/>
        <v>-409</v>
      </c>
      <c r="F26" s="22">
        <f t="shared" si="7"/>
        <v>-0.84156378600823045</v>
      </c>
      <c r="H26" s="11" t="s">
        <v>72</v>
      </c>
      <c r="I26" s="34" t="s">
        <v>96</v>
      </c>
      <c r="J26" s="14">
        <v>263</v>
      </c>
      <c r="K26" s="14">
        <v>113</v>
      </c>
      <c r="L26" s="14">
        <f t="shared" si="2"/>
        <v>-150</v>
      </c>
      <c r="M26" s="22">
        <f t="shared" si="3"/>
        <v>-0.57034220532319391</v>
      </c>
    </row>
    <row r="27" spans="2:13" x14ac:dyDescent="0.25">
      <c r="B27" s="34" t="s">
        <v>97</v>
      </c>
      <c r="C27" s="14">
        <v>614</v>
      </c>
      <c r="D27" s="14">
        <v>82</v>
      </c>
      <c r="E27" s="14">
        <f t="shared" si="6"/>
        <v>-532</v>
      </c>
      <c r="F27" s="22">
        <f t="shared" si="7"/>
        <v>-0.86644951140065152</v>
      </c>
      <c r="H27" s="11" t="s">
        <v>74</v>
      </c>
      <c r="I27" s="34" t="s">
        <v>93</v>
      </c>
      <c r="J27" s="14">
        <v>818</v>
      </c>
      <c r="K27" s="14">
        <v>346</v>
      </c>
      <c r="L27" s="14">
        <f t="shared" si="2"/>
        <v>-472</v>
      </c>
      <c r="M27" s="22">
        <f t="shared" si="3"/>
        <v>-0.57701711491442542</v>
      </c>
    </row>
    <row r="28" spans="2:13" x14ac:dyDescent="0.25">
      <c r="H28" s="11" t="s">
        <v>72</v>
      </c>
      <c r="I28" s="34" t="s">
        <v>98</v>
      </c>
      <c r="J28" s="14">
        <v>313</v>
      </c>
      <c r="K28" s="14">
        <v>127</v>
      </c>
      <c r="L28" s="14">
        <f t="shared" si="2"/>
        <v>-186</v>
      </c>
      <c r="M28" s="22">
        <f t="shared" si="3"/>
        <v>-0.59424920127795522</v>
      </c>
    </row>
    <row r="29" spans="2:13" x14ac:dyDescent="0.25">
      <c r="H29" s="11" t="s">
        <v>77</v>
      </c>
      <c r="I29" s="34" t="s">
        <v>99</v>
      </c>
      <c r="J29" s="14">
        <v>2268</v>
      </c>
      <c r="K29" s="14">
        <v>884</v>
      </c>
      <c r="L29" s="14">
        <f t="shared" si="2"/>
        <v>-1384</v>
      </c>
      <c r="M29" s="22">
        <f t="shared" si="3"/>
        <v>-0.61022927689594353</v>
      </c>
    </row>
    <row r="30" spans="2:13" x14ac:dyDescent="0.25">
      <c r="B30" s="33" t="s">
        <v>69</v>
      </c>
      <c r="C30" s="12">
        <v>2010</v>
      </c>
      <c r="D30" s="12">
        <v>2018</v>
      </c>
      <c r="E30" s="20" t="s">
        <v>67</v>
      </c>
      <c r="F30" s="20" t="s">
        <v>68</v>
      </c>
      <c r="H30" s="11" t="s">
        <v>72</v>
      </c>
      <c r="I30" s="34" t="s">
        <v>100</v>
      </c>
      <c r="J30" s="14">
        <v>227</v>
      </c>
      <c r="K30" s="14">
        <v>70</v>
      </c>
      <c r="L30" s="14">
        <f t="shared" si="2"/>
        <v>-157</v>
      </c>
      <c r="M30" s="22">
        <f t="shared" si="3"/>
        <v>-0.69162995594713661</v>
      </c>
    </row>
    <row r="31" spans="2:13" x14ac:dyDescent="0.25">
      <c r="B31" s="34" t="s">
        <v>87</v>
      </c>
      <c r="C31" s="14">
        <v>3983</v>
      </c>
      <c r="D31" s="14">
        <v>3221</v>
      </c>
      <c r="E31" s="14">
        <f>D31-C31</f>
        <v>-762</v>
      </c>
      <c r="F31" s="22">
        <f>IFERROR(E31/C31, "")</f>
        <v>-0.1913130805925182</v>
      </c>
      <c r="H31" s="11" t="s">
        <v>72</v>
      </c>
      <c r="I31" s="34" t="s">
        <v>101</v>
      </c>
      <c r="J31" s="14">
        <v>245</v>
      </c>
      <c r="K31" s="14">
        <v>71</v>
      </c>
      <c r="L31" s="14">
        <f t="shared" si="2"/>
        <v>-174</v>
      </c>
      <c r="M31" s="22">
        <f t="shared" si="3"/>
        <v>-0.71020408163265303</v>
      </c>
    </row>
    <row r="32" spans="2:13" x14ac:dyDescent="0.25">
      <c r="B32" s="7" t="s">
        <v>84</v>
      </c>
      <c r="C32" s="7">
        <v>4603</v>
      </c>
      <c r="D32" s="7">
        <v>3891</v>
      </c>
      <c r="E32" s="14">
        <f t="shared" ref="E32:E36" si="8">D32-C32</f>
        <v>-712</v>
      </c>
      <c r="F32" s="22">
        <f t="shared" ref="F32:F36" si="9">IFERROR(E32/C32, "")</f>
        <v>-0.15468172930697371</v>
      </c>
      <c r="H32" s="11" t="s">
        <v>72</v>
      </c>
      <c r="I32" s="34" t="s">
        <v>102</v>
      </c>
      <c r="J32" s="14">
        <v>326</v>
      </c>
      <c r="K32" s="14">
        <v>83</v>
      </c>
      <c r="L32" s="14">
        <f t="shared" si="2"/>
        <v>-243</v>
      </c>
      <c r="M32" s="22">
        <f t="shared" si="3"/>
        <v>-0.745398773006135</v>
      </c>
    </row>
    <row r="33" spans="2:13" x14ac:dyDescent="0.25">
      <c r="B33" s="7" t="s">
        <v>70</v>
      </c>
      <c r="C33" s="7">
        <v>554</v>
      </c>
      <c r="D33" s="7">
        <v>776</v>
      </c>
      <c r="E33" s="14">
        <f t="shared" si="8"/>
        <v>222</v>
      </c>
      <c r="F33" s="22">
        <f t="shared" si="9"/>
        <v>0.4007220216606498</v>
      </c>
      <c r="H33" s="11" t="s">
        <v>74</v>
      </c>
      <c r="I33" s="34" t="s">
        <v>94</v>
      </c>
      <c r="J33" s="14">
        <v>324</v>
      </c>
      <c r="K33" s="14">
        <v>55</v>
      </c>
      <c r="L33" s="14">
        <f t="shared" si="2"/>
        <v>-269</v>
      </c>
      <c r="M33" s="22">
        <f t="shared" si="3"/>
        <v>-0.83024691358024694</v>
      </c>
    </row>
    <row r="34" spans="2:13" x14ac:dyDescent="0.25">
      <c r="B34" s="7" t="s">
        <v>85</v>
      </c>
      <c r="C34" s="7">
        <v>979</v>
      </c>
      <c r="D34" s="7">
        <v>827</v>
      </c>
      <c r="E34" s="14">
        <f t="shared" si="8"/>
        <v>-152</v>
      </c>
      <c r="F34" s="22">
        <f t="shared" si="9"/>
        <v>-0.15526046986721145</v>
      </c>
      <c r="H34" s="11" t="s">
        <v>74</v>
      </c>
      <c r="I34" s="34" t="s">
        <v>95</v>
      </c>
      <c r="J34" s="14">
        <v>486</v>
      </c>
      <c r="K34" s="14">
        <v>77</v>
      </c>
      <c r="L34" s="14">
        <f t="shared" si="2"/>
        <v>-409</v>
      </c>
      <c r="M34" s="22">
        <f t="shared" si="3"/>
        <v>-0.84156378600823045</v>
      </c>
    </row>
    <row r="35" spans="2:13" x14ac:dyDescent="0.25">
      <c r="B35" s="7" t="s">
        <v>83</v>
      </c>
      <c r="C35" s="7">
        <v>445</v>
      </c>
      <c r="D35" s="7">
        <v>408</v>
      </c>
      <c r="E35" s="14">
        <f t="shared" si="8"/>
        <v>-37</v>
      </c>
      <c r="F35" s="22">
        <f t="shared" si="9"/>
        <v>-8.3146067415730343E-2</v>
      </c>
      <c r="H35" s="11" t="s">
        <v>74</v>
      </c>
      <c r="I35" s="34" t="s">
        <v>97</v>
      </c>
      <c r="J35" s="14">
        <v>614</v>
      </c>
      <c r="K35" s="14">
        <v>82</v>
      </c>
      <c r="L35" s="14">
        <f t="shared" si="2"/>
        <v>-532</v>
      </c>
      <c r="M35" s="22">
        <f t="shared" si="3"/>
        <v>-0.86644951140065152</v>
      </c>
    </row>
    <row r="36" spans="2:13" x14ac:dyDescent="0.25">
      <c r="B36" s="7" t="s">
        <v>71</v>
      </c>
      <c r="C36" s="7">
        <v>144</v>
      </c>
      <c r="D36" s="7">
        <v>169</v>
      </c>
      <c r="E36" s="14">
        <f t="shared" si="8"/>
        <v>25</v>
      </c>
      <c r="F36" s="22">
        <f t="shared" si="9"/>
        <v>0.1736111111111111</v>
      </c>
      <c r="H36" s="11" t="s">
        <v>72</v>
      </c>
      <c r="I36" s="34" t="s">
        <v>103</v>
      </c>
      <c r="J36" s="14">
        <v>1654</v>
      </c>
      <c r="K36" s="14">
        <v>166</v>
      </c>
      <c r="L36" s="14">
        <f t="shared" si="2"/>
        <v>-1488</v>
      </c>
      <c r="M36" s="22">
        <f t="shared" si="3"/>
        <v>-0.89963724304715842</v>
      </c>
    </row>
    <row r="37" spans="2:13" x14ac:dyDescent="0.25">
      <c r="H37" s="11" t="s">
        <v>72</v>
      </c>
      <c r="I37" s="34" t="s">
        <v>104</v>
      </c>
      <c r="J37" s="14">
        <v>257</v>
      </c>
      <c r="K37" s="14">
        <v>5</v>
      </c>
      <c r="L37" s="14">
        <f t="shared" si="2"/>
        <v>-252</v>
      </c>
      <c r="M37" s="22">
        <f t="shared" si="3"/>
        <v>-0.98054474708171202</v>
      </c>
    </row>
    <row r="39" spans="2:13" x14ac:dyDescent="0.25">
      <c r="B39" s="33" t="s">
        <v>77</v>
      </c>
      <c r="C39" s="12">
        <v>2010</v>
      </c>
      <c r="D39" s="12">
        <v>2018</v>
      </c>
      <c r="E39" s="20" t="s">
        <v>67</v>
      </c>
      <c r="F39" s="20" t="s">
        <v>68</v>
      </c>
    </row>
    <row r="40" spans="2:13" x14ac:dyDescent="0.25">
      <c r="B40" s="34" t="s">
        <v>99</v>
      </c>
      <c r="C40" s="14">
        <v>2268</v>
      </c>
      <c r="D40" s="14">
        <v>884</v>
      </c>
      <c r="E40" s="14">
        <f>D40-C40</f>
        <v>-1384</v>
      </c>
      <c r="F40" s="22">
        <f>IFERROR(E40/C40, "")</f>
        <v>-0.61022927689594353</v>
      </c>
    </row>
    <row r="41" spans="2:13" x14ac:dyDescent="0.25">
      <c r="B41" s="34" t="s">
        <v>79</v>
      </c>
      <c r="C41" s="14">
        <v>1274</v>
      </c>
      <c r="D41" s="14">
        <v>1223</v>
      </c>
      <c r="E41" s="14">
        <f>D41-C41</f>
        <v>-51</v>
      </c>
      <c r="F41" s="22">
        <f>IFERROR(E41/C41, "")</f>
        <v>-4.0031397174254316E-2</v>
      </c>
    </row>
    <row r="44" spans="2:13" x14ac:dyDescent="0.25">
      <c r="B44" s="33" t="s">
        <v>72</v>
      </c>
      <c r="C44" s="12">
        <v>2010</v>
      </c>
      <c r="D44" s="12">
        <v>2018</v>
      </c>
      <c r="E44" s="20" t="s">
        <v>67</v>
      </c>
      <c r="F44" s="20" t="s">
        <v>68</v>
      </c>
    </row>
    <row r="45" spans="2:13" x14ac:dyDescent="0.25">
      <c r="B45" s="34" t="s">
        <v>88</v>
      </c>
      <c r="C45" s="14">
        <v>1811</v>
      </c>
      <c r="D45" s="14">
        <v>1457</v>
      </c>
      <c r="E45" s="14">
        <f t="shared" ref="E45:E56" si="10">D45-C45</f>
        <v>-354</v>
      </c>
      <c r="F45" s="22">
        <f t="shared" ref="F45:F56" si="11">IFERROR(E45/C45, "")</f>
        <v>-0.195472114853672</v>
      </c>
    </row>
    <row r="46" spans="2:13" x14ac:dyDescent="0.25">
      <c r="B46" s="34" t="s">
        <v>98</v>
      </c>
      <c r="C46" s="14">
        <v>313</v>
      </c>
      <c r="D46" s="14">
        <v>127</v>
      </c>
      <c r="E46" s="14">
        <f t="shared" si="10"/>
        <v>-186</v>
      </c>
      <c r="F46" s="22">
        <f t="shared" si="11"/>
        <v>-0.59424920127795522</v>
      </c>
    </row>
    <row r="47" spans="2:13" x14ac:dyDescent="0.25">
      <c r="B47" s="34" t="s">
        <v>101</v>
      </c>
      <c r="C47" s="14">
        <v>245</v>
      </c>
      <c r="D47" s="14">
        <v>71</v>
      </c>
      <c r="E47" s="14">
        <f t="shared" si="10"/>
        <v>-174</v>
      </c>
      <c r="F47" s="22">
        <f t="shared" si="11"/>
        <v>-0.71020408163265303</v>
      </c>
    </row>
    <row r="48" spans="2:13" x14ac:dyDescent="0.25">
      <c r="B48" s="34" t="s">
        <v>100</v>
      </c>
      <c r="C48" s="14">
        <v>227</v>
      </c>
      <c r="D48" s="14">
        <v>70</v>
      </c>
      <c r="E48" s="14">
        <f t="shared" si="10"/>
        <v>-157</v>
      </c>
      <c r="F48" s="22">
        <f t="shared" si="11"/>
        <v>-0.69162995594713661</v>
      </c>
    </row>
    <row r="49" spans="2:6" x14ac:dyDescent="0.25">
      <c r="B49" s="34" t="s">
        <v>61</v>
      </c>
      <c r="C49" s="14">
        <v>1292</v>
      </c>
      <c r="D49" s="14">
        <v>597</v>
      </c>
      <c r="E49" s="14">
        <f t="shared" si="10"/>
        <v>-695</v>
      </c>
      <c r="F49" s="22">
        <f t="shared" si="11"/>
        <v>-0.53792569659442724</v>
      </c>
    </row>
    <row r="50" spans="2:6" x14ac:dyDescent="0.25">
      <c r="B50" s="34" t="s">
        <v>96</v>
      </c>
      <c r="C50" s="14">
        <v>263</v>
      </c>
      <c r="D50" s="14">
        <v>113</v>
      </c>
      <c r="E50" s="14">
        <f t="shared" si="10"/>
        <v>-150</v>
      </c>
      <c r="F50" s="22">
        <f t="shared" si="11"/>
        <v>-0.57034220532319391</v>
      </c>
    </row>
    <row r="51" spans="2:6" x14ac:dyDescent="0.25">
      <c r="B51" s="34" t="s">
        <v>75</v>
      </c>
      <c r="C51" s="14">
        <v>1483</v>
      </c>
      <c r="D51" s="14">
        <v>1569</v>
      </c>
      <c r="E51" s="14">
        <f t="shared" si="10"/>
        <v>86</v>
      </c>
      <c r="F51" s="22">
        <f t="shared" si="11"/>
        <v>5.7990559676331759E-2</v>
      </c>
    </row>
    <row r="52" spans="2:6" x14ac:dyDescent="0.25">
      <c r="B52" s="34" t="s">
        <v>102</v>
      </c>
      <c r="C52" s="14">
        <v>326</v>
      </c>
      <c r="D52" s="14">
        <v>83</v>
      </c>
      <c r="E52" s="14">
        <f t="shared" si="10"/>
        <v>-243</v>
      </c>
      <c r="F52" s="22">
        <f t="shared" si="11"/>
        <v>-0.745398773006135</v>
      </c>
    </row>
    <row r="53" spans="2:6" x14ac:dyDescent="0.25">
      <c r="B53" s="34" t="s">
        <v>103</v>
      </c>
      <c r="C53" s="14">
        <v>1654</v>
      </c>
      <c r="D53" s="14">
        <v>166</v>
      </c>
      <c r="E53" s="14">
        <f t="shared" si="10"/>
        <v>-1488</v>
      </c>
      <c r="F53" s="22">
        <f t="shared" si="11"/>
        <v>-0.89963724304715842</v>
      </c>
    </row>
    <row r="54" spans="2:6" x14ac:dyDescent="0.25">
      <c r="B54" s="34" t="s">
        <v>73</v>
      </c>
      <c r="C54" s="14">
        <v>445</v>
      </c>
      <c r="D54" s="14">
        <v>514</v>
      </c>
      <c r="E54" s="14">
        <f t="shared" si="10"/>
        <v>69</v>
      </c>
      <c r="F54" s="22">
        <f t="shared" si="11"/>
        <v>0.15505617977528091</v>
      </c>
    </row>
    <row r="55" spans="2:6" x14ac:dyDescent="0.25">
      <c r="B55" s="34" t="s">
        <v>92</v>
      </c>
      <c r="C55" s="14">
        <v>424</v>
      </c>
      <c r="D55" s="14">
        <v>246</v>
      </c>
      <c r="E55" s="14">
        <f t="shared" si="10"/>
        <v>-178</v>
      </c>
      <c r="F55" s="22">
        <f t="shared" si="11"/>
        <v>-0.419811320754717</v>
      </c>
    </row>
    <row r="56" spans="2:6" x14ac:dyDescent="0.25">
      <c r="B56" s="34" t="s">
        <v>104</v>
      </c>
      <c r="C56" s="14">
        <v>257</v>
      </c>
      <c r="D56" s="14">
        <v>5</v>
      </c>
      <c r="E56" s="14">
        <f t="shared" si="10"/>
        <v>-252</v>
      </c>
      <c r="F56" s="22">
        <f t="shared" si="11"/>
        <v>-0.98054474708171202</v>
      </c>
    </row>
  </sheetData>
  <autoFilter ref="H5:M37">
    <sortState ref="H6:M37">
      <sortCondition descending="1" ref="M5:M37"/>
    </sortState>
  </autoFilter>
  <sortState ref="B9:F12">
    <sortCondition ref="B9:B12"/>
  </sortState>
  <conditionalFormatting sqref="M6:M37">
    <cfRule type="colorScale" priority="17">
      <colorScale>
        <cfvo type="min"/>
        <cfvo type="percentile" val="50"/>
        <cfvo type="max"/>
        <color rgb="FFF8696B"/>
        <color rgb="FFFFEB84"/>
        <color rgb="FF63BE7B"/>
      </colorScale>
    </cfRule>
  </conditionalFormatting>
  <conditionalFormatting sqref="F16:F27">
    <cfRule type="colorScale" priority="15">
      <colorScale>
        <cfvo type="min"/>
        <cfvo type="percentile" val="50"/>
        <cfvo type="max"/>
        <color rgb="FFF8696B"/>
        <color rgb="FFFFEB84"/>
        <color rgb="FF63BE7B"/>
      </colorScale>
    </cfRule>
  </conditionalFormatting>
  <conditionalFormatting sqref="F6">
    <cfRule type="colorScale" priority="5">
      <colorScale>
        <cfvo type="min"/>
        <cfvo type="percentile" val="50"/>
        <cfvo type="max"/>
        <color rgb="FFF8696B"/>
        <color rgb="FFFFEB84"/>
        <color rgb="FF63BE7B"/>
      </colorScale>
    </cfRule>
  </conditionalFormatting>
  <conditionalFormatting sqref="F9:F12">
    <cfRule type="colorScale" priority="92">
      <colorScale>
        <cfvo type="min"/>
        <cfvo type="percentile" val="50"/>
        <cfvo type="max"/>
        <color rgb="FFF8696B"/>
        <color rgb="FFFFEB84"/>
        <color rgb="FF63BE7B"/>
      </colorScale>
    </cfRule>
  </conditionalFormatting>
  <conditionalFormatting sqref="F31:F36">
    <cfRule type="colorScale" priority="3">
      <colorScale>
        <cfvo type="min"/>
        <cfvo type="percentile" val="50"/>
        <cfvo type="max"/>
        <color rgb="FFF8696B"/>
        <color rgb="FFFFEB84"/>
        <color rgb="FF63BE7B"/>
      </colorScale>
    </cfRule>
  </conditionalFormatting>
  <conditionalFormatting sqref="F40:F41">
    <cfRule type="colorScale" priority="2">
      <colorScale>
        <cfvo type="min"/>
        <cfvo type="percentile" val="50"/>
        <cfvo type="max"/>
        <color rgb="FFF8696B"/>
        <color rgb="FFFFEB84"/>
        <color rgb="FF63BE7B"/>
      </colorScale>
    </cfRule>
  </conditionalFormatting>
  <conditionalFormatting sqref="F45:F56">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40"/>
  <sheetViews>
    <sheetView topLeftCell="A20" workbookViewId="0">
      <selection activeCell="N41" sqref="N41"/>
    </sheetView>
  </sheetViews>
  <sheetFormatPr defaultRowHeight="15" x14ac:dyDescent="0.25"/>
  <cols>
    <col min="1" max="7" width="9.140625" style="6"/>
    <col min="8" max="8" width="15.5703125" style="6" customWidth="1"/>
    <col min="9" max="9" width="27.42578125" style="6" bestFit="1" customWidth="1"/>
    <col min="10" max="16384" width="9.140625" style="6"/>
  </cols>
  <sheetData>
    <row r="3" spans="2:13" ht="23.25" x14ac:dyDescent="0.35">
      <c r="B3" s="19" t="s">
        <v>105</v>
      </c>
    </row>
    <row r="6" spans="2:13" x14ac:dyDescent="0.25">
      <c r="B6" s="13"/>
      <c r="C6" s="20">
        <v>2010</v>
      </c>
      <c r="D6" s="20">
        <v>2018</v>
      </c>
      <c r="E6" s="20" t="s">
        <v>67</v>
      </c>
      <c r="F6" s="20" t="s">
        <v>68</v>
      </c>
      <c r="G6" s="13"/>
      <c r="H6" s="12" t="s">
        <v>106</v>
      </c>
      <c r="I6" s="12" t="s">
        <v>14</v>
      </c>
      <c r="J6" s="12">
        <v>2010</v>
      </c>
      <c r="K6" s="12">
        <v>2018</v>
      </c>
      <c r="L6" s="12" t="s">
        <v>67</v>
      </c>
      <c r="M6" s="12" t="s">
        <v>68</v>
      </c>
    </row>
    <row r="7" spans="2:13" x14ac:dyDescent="0.25">
      <c r="B7" s="21" t="s">
        <v>9</v>
      </c>
      <c r="C7" s="14">
        <f>VLOOKUP(B7,'[1]SH01 Second Homes'!$C$2:$M$370,3,0)</f>
        <v>47671</v>
      </c>
      <c r="D7" s="14">
        <f>VLOOKUP(B7,'[1]SH01 Second Homes'!$C$2:$M$370,11,0)</f>
        <v>45980</v>
      </c>
      <c r="E7" s="15">
        <v>6297</v>
      </c>
      <c r="F7" s="16">
        <f>(D7-C7)/C7</f>
        <v>-3.5472299721004387E-2</v>
      </c>
      <c r="G7" s="13"/>
      <c r="H7" s="11" t="s">
        <v>107</v>
      </c>
      <c r="I7" s="24" t="s">
        <v>107</v>
      </c>
      <c r="J7" s="14">
        <f>VLOOKUP(I7,'[1]SH01 Second Homes'!$C$2:$M$370,3,0)</f>
        <v>7</v>
      </c>
      <c r="K7" s="14">
        <f>VLOOKUP(I7,'[1]SH01 Second Homes'!$C$2:$M$370,11,0)</f>
        <v>464</v>
      </c>
      <c r="L7" s="14">
        <f t="shared" ref="L7:L40" si="0">K7-J7</f>
        <v>457</v>
      </c>
      <c r="M7" s="22">
        <f t="shared" ref="M7:M40" si="1">(K7-J7)/J7</f>
        <v>65.285714285714292</v>
      </c>
    </row>
    <row r="8" spans="2:13" x14ac:dyDescent="0.25">
      <c r="B8" s="13"/>
      <c r="C8" s="13"/>
      <c r="D8" s="13"/>
      <c r="E8" s="13"/>
      <c r="F8" s="13"/>
      <c r="G8" s="13"/>
      <c r="H8" s="11" t="s">
        <v>108</v>
      </c>
      <c r="I8" s="24" t="s">
        <v>108</v>
      </c>
      <c r="J8" s="14">
        <f>VLOOKUP(I8,'[1]SH01 Second Homes'!$C$2:$M$370,3,0)</f>
        <v>98</v>
      </c>
      <c r="K8" s="14">
        <f>VLOOKUP(I8,'[1]SH01 Second Homes'!$C$2:$M$370,11,0)</f>
        <v>734</v>
      </c>
      <c r="L8" s="14">
        <f t="shared" si="0"/>
        <v>636</v>
      </c>
      <c r="M8" s="22">
        <f t="shared" si="1"/>
        <v>6.4897959183673466</v>
      </c>
    </row>
    <row r="9" spans="2:13" x14ac:dyDescent="0.25">
      <c r="G9" s="13"/>
      <c r="H9" s="11" t="s">
        <v>109</v>
      </c>
      <c r="I9" s="24" t="s">
        <v>109</v>
      </c>
      <c r="J9" s="14">
        <f>VLOOKUP(I9,'[1]SH01 Second Homes'!$C$2:$M$370,3,0)</f>
        <v>221</v>
      </c>
      <c r="K9" s="14">
        <f>VLOOKUP(I9,'[1]SH01 Second Homes'!$C$2:$M$370,11,0)</f>
        <v>551</v>
      </c>
      <c r="L9" s="14">
        <f t="shared" si="0"/>
        <v>330</v>
      </c>
      <c r="M9" s="22">
        <f t="shared" si="1"/>
        <v>1.4932126696832579</v>
      </c>
    </row>
    <row r="10" spans="2:13" x14ac:dyDescent="0.25">
      <c r="G10" s="13"/>
      <c r="H10" s="11" t="s">
        <v>110</v>
      </c>
      <c r="I10" s="24" t="s">
        <v>110</v>
      </c>
      <c r="J10" s="14">
        <f>VLOOKUP(I10,'[1]SH01 Second Homes'!$C$2:$M$370,3,0)</f>
        <v>4120</v>
      </c>
      <c r="K10" s="14">
        <f>VLOOKUP(I10,'[1]SH01 Second Homes'!$C$2:$M$370,11,0)</f>
        <v>7122</v>
      </c>
      <c r="L10" s="14">
        <f t="shared" si="0"/>
        <v>3002</v>
      </c>
      <c r="M10" s="22">
        <f t="shared" si="1"/>
        <v>0.72864077669902916</v>
      </c>
    </row>
    <row r="11" spans="2:13" x14ac:dyDescent="0.25">
      <c r="G11" s="13"/>
      <c r="H11" s="11" t="s">
        <v>111</v>
      </c>
      <c r="I11" s="24" t="s">
        <v>111</v>
      </c>
      <c r="J11" s="14">
        <f>VLOOKUP(I11,'[1]SH01 Second Homes'!$C$2:$M$370,3,0)</f>
        <v>1007</v>
      </c>
      <c r="K11" s="14">
        <f>VLOOKUP(I11,'[1]SH01 Second Homes'!$C$2:$M$370,11,0)</f>
        <v>1735</v>
      </c>
      <c r="L11" s="14">
        <f t="shared" si="0"/>
        <v>728</v>
      </c>
      <c r="M11" s="22">
        <f t="shared" si="1"/>
        <v>0.72293942403177758</v>
      </c>
    </row>
    <row r="12" spans="2:13" x14ac:dyDescent="0.25">
      <c r="G12" s="13"/>
      <c r="H12" s="11" t="s">
        <v>112</v>
      </c>
      <c r="I12" s="24" t="s">
        <v>112</v>
      </c>
      <c r="J12" s="14">
        <f>VLOOKUP(I12,'[1]SH01 Second Homes'!$C$2:$M$370,3,0)</f>
        <v>460</v>
      </c>
      <c r="K12" s="14">
        <f>VLOOKUP(I12,'[1]SH01 Second Homes'!$C$2:$M$370,11,0)</f>
        <v>790</v>
      </c>
      <c r="L12" s="14">
        <f t="shared" si="0"/>
        <v>330</v>
      </c>
      <c r="M12" s="22">
        <f t="shared" si="1"/>
        <v>0.71739130434782605</v>
      </c>
    </row>
    <row r="13" spans="2:13" x14ac:dyDescent="0.25">
      <c r="G13" s="13"/>
      <c r="H13" s="11" t="s">
        <v>113</v>
      </c>
      <c r="I13" s="24" t="s">
        <v>113</v>
      </c>
      <c r="J13" s="14">
        <f>VLOOKUP(I13,'[1]SH01 Second Homes'!$C$2:$M$370,3,0)</f>
        <v>321</v>
      </c>
      <c r="K13" s="14">
        <f>VLOOKUP(I13,'[1]SH01 Second Homes'!$C$2:$M$370,11,0)</f>
        <v>531</v>
      </c>
      <c r="L13" s="14">
        <f t="shared" si="0"/>
        <v>210</v>
      </c>
      <c r="M13" s="22">
        <f t="shared" si="1"/>
        <v>0.65420560747663548</v>
      </c>
    </row>
    <row r="14" spans="2:13" x14ac:dyDescent="0.25">
      <c r="G14" s="13"/>
      <c r="H14" s="11" t="s">
        <v>114</v>
      </c>
      <c r="I14" s="24" t="s">
        <v>114</v>
      </c>
      <c r="J14" s="14">
        <f>VLOOKUP(I14,'[1]SH01 Second Homes'!$C$2:$M$370,3,0)</f>
        <v>4074</v>
      </c>
      <c r="K14" s="14">
        <f>VLOOKUP(I14,'[1]SH01 Second Homes'!$C$2:$M$370,11,0)</f>
        <v>6160</v>
      </c>
      <c r="L14" s="14">
        <f t="shared" si="0"/>
        <v>2086</v>
      </c>
      <c r="M14" s="22">
        <f t="shared" si="1"/>
        <v>0.51202749140893467</v>
      </c>
    </row>
    <row r="15" spans="2:13" x14ac:dyDescent="0.25">
      <c r="G15" s="13"/>
      <c r="H15" s="11" t="s">
        <v>115</v>
      </c>
      <c r="I15" s="24" t="s">
        <v>115</v>
      </c>
      <c r="J15" s="14">
        <f>VLOOKUP(I15,'[1]SH01 Second Homes'!$C$2:$M$370,3,0)</f>
        <v>2589</v>
      </c>
      <c r="K15" s="14">
        <f>VLOOKUP(I15,'[1]SH01 Second Homes'!$C$2:$M$370,11,0)</f>
        <v>3657</v>
      </c>
      <c r="L15" s="14">
        <f t="shared" si="0"/>
        <v>1068</v>
      </c>
      <c r="M15" s="22">
        <f t="shared" si="1"/>
        <v>0.41251448435689453</v>
      </c>
    </row>
    <row r="16" spans="2:13" x14ac:dyDescent="0.25">
      <c r="H16" s="11" t="s">
        <v>116</v>
      </c>
      <c r="I16" s="24" t="s">
        <v>116</v>
      </c>
      <c r="J16" s="14">
        <f>VLOOKUP(I16,'[1]SH01 Second Homes'!$C$2:$M$370,3,0)</f>
        <v>1458</v>
      </c>
      <c r="K16" s="14">
        <f>VLOOKUP(I16,'[1]SH01 Second Homes'!$C$2:$M$370,11,0)</f>
        <v>1964</v>
      </c>
      <c r="L16" s="14">
        <f t="shared" si="0"/>
        <v>506</v>
      </c>
      <c r="M16" s="22">
        <f t="shared" si="1"/>
        <v>0.34705075445816186</v>
      </c>
    </row>
    <row r="17" spans="8:13" x14ac:dyDescent="0.25">
      <c r="H17" s="11" t="s">
        <v>117</v>
      </c>
      <c r="I17" s="24" t="s">
        <v>117</v>
      </c>
      <c r="J17" s="14">
        <f>VLOOKUP(I17,'[1]SH01 Second Homes'!$C$2:$M$370,3,0)</f>
        <v>6737</v>
      </c>
      <c r="K17" s="14">
        <f>VLOOKUP(I17,'[1]SH01 Second Homes'!$C$2:$M$370,11,0)</f>
        <v>8854</v>
      </c>
      <c r="L17" s="14">
        <f t="shared" si="0"/>
        <v>2117</v>
      </c>
      <c r="M17" s="22">
        <f t="shared" si="1"/>
        <v>0.31423482262134483</v>
      </c>
    </row>
    <row r="18" spans="8:13" x14ac:dyDescent="0.25">
      <c r="H18" s="11" t="s">
        <v>118</v>
      </c>
      <c r="I18" s="24" t="s">
        <v>118</v>
      </c>
      <c r="J18" s="14">
        <f>VLOOKUP(I18,'[1]SH01 Second Homes'!$C$2:$M$370,3,0)</f>
        <v>1877</v>
      </c>
      <c r="K18" s="14">
        <f>VLOOKUP(I18,'[1]SH01 Second Homes'!$C$2:$M$370,11,0)</f>
        <v>2110</v>
      </c>
      <c r="L18" s="14">
        <f t="shared" si="0"/>
        <v>233</v>
      </c>
      <c r="M18" s="22">
        <f t="shared" si="1"/>
        <v>0.1241342567927544</v>
      </c>
    </row>
    <row r="19" spans="8:13" x14ac:dyDescent="0.25">
      <c r="H19" s="11" t="s">
        <v>62</v>
      </c>
      <c r="I19" s="24" t="s">
        <v>62</v>
      </c>
      <c r="J19" s="14">
        <f>VLOOKUP(I19,'[1]SH01 Second Homes'!$C$2:$M$370,3,0)</f>
        <v>1293</v>
      </c>
      <c r="K19" s="14">
        <f>VLOOKUP(I19,'[1]SH01 Second Homes'!$C$2:$M$370,11,0)</f>
        <v>1372</v>
      </c>
      <c r="L19" s="14">
        <f t="shared" si="0"/>
        <v>79</v>
      </c>
      <c r="M19" s="22">
        <f t="shared" si="1"/>
        <v>6.1098221191028618E-2</v>
      </c>
    </row>
    <row r="20" spans="8:13" x14ac:dyDescent="0.25">
      <c r="H20" s="11" t="s">
        <v>9</v>
      </c>
      <c r="I20" s="24" t="s">
        <v>9</v>
      </c>
      <c r="J20" s="14">
        <f>VLOOKUP(I20,'[1]SH01 Second Homes'!$C$2:$M$370,3,0)</f>
        <v>47671</v>
      </c>
      <c r="K20" s="14">
        <f>VLOOKUP(I20,'[1]SH01 Second Homes'!$C$2:$M$370,11,0)</f>
        <v>45980</v>
      </c>
      <c r="L20" s="14">
        <f t="shared" si="0"/>
        <v>-1691</v>
      </c>
      <c r="M20" s="22">
        <f t="shared" si="1"/>
        <v>-3.5472299721004387E-2</v>
      </c>
    </row>
    <row r="21" spans="8:13" x14ac:dyDescent="0.25">
      <c r="H21" s="11" t="s">
        <v>119</v>
      </c>
      <c r="I21" s="24" t="s">
        <v>119</v>
      </c>
      <c r="J21" s="14">
        <f>VLOOKUP(I21,'[1]SH01 Second Homes'!$C$2:$M$370,3,0)</f>
        <v>1131</v>
      </c>
      <c r="K21" s="14">
        <f>VLOOKUP(I21,'[1]SH01 Second Homes'!$C$2:$M$370,11,0)</f>
        <v>1065</v>
      </c>
      <c r="L21" s="14">
        <f t="shared" si="0"/>
        <v>-66</v>
      </c>
      <c r="M21" s="22">
        <f t="shared" si="1"/>
        <v>-5.8355437665782495E-2</v>
      </c>
    </row>
    <row r="22" spans="8:13" x14ac:dyDescent="0.25">
      <c r="H22" s="11" t="s">
        <v>120</v>
      </c>
      <c r="I22" s="24" t="s">
        <v>120</v>
      </c>
      <c r="J22" s="14">
        <f>VLOOKUP(I22,'[1]SH01 Second Homes'!$C$2:$M$370,3,0)</f>
        <v>37</v>
      </c>
      <c r="K22" s="14">
        <f>VLOOKUP(I22,'[1]SH01 Second Homes'!$C$2:$M$370,11,0)</f>
        <v>32</v>
      </c>
      <c r="L22" s="14">
        <f t="shared" si="0"/>
        <v>-5</v>
      </c>
      <c r="M22" s="22">
        <f t="shared" si="1"/>
        <v>-0.13513513513513514</v>
      </c>
    </row>
    <row r="23" spans="8:13" x14ac:dyDescent="0.25">
      <c r="H23" s="11" t="s">
        <v>121</v>
      </c>
      <c r="I23" s="24" t="s">
        <v>121</v>
      </c>
      <c r="J23" s="14">
        <f>VLOOKUP(I23,'[1]SH01 Second Homes'!$C$2:$M$370,3,0)</f>
        <v>145</v>
      </c>
      <c r="K23" s="14">
        <f>VLOOKUP(I23,'[1]SH01 Second Homes'!$C$2:$M$370,11,0)</f>
        <v>115</v>
      </c>
      <c r="L23" s="14">
        <f t="shared" si="0"/>
        <v>-30</v>
      </c>
      <c r="M23" s="22">
        <f t="shared" si="1"/>
        <v>-0.20689655172413793</v>
      </c>
    </row>
    <row r="24" spans="8:13" x14ac:dyDescent="0.25">
      <c r="H24" s="11" t="s">
        <v>122</v>
      </c>
      <c r="I24" s="24" t="s">
        <v>122</v>
      </c>
      <c r="J24" s="14">
        <f>VLOOKUP(I24,'[1]SH01 Second Homes'!$C$2:$M$370,3,0)</f>
        <v>1018</v>
      </c>
      <c r="K24" s="14">
        <f>VLOOKUP(I24,'[1]SH01 Second Homes'!$C$2:$M$370,11,0)</f>
        <v>777</v>
      </c>
      <c r="L24" s="14">
        <f t="shared" si="0"/>
        <v>-241</v>
      </c>
      <c r="M24" s="22">
        <f t="shared" si="1"/>
        <v>-0.23673870333988212</v>
      </c>
    </row>
    <row r="25" spans="8:13" x14ac:dyDescent="0.25">
      <c r="H25" s="11" t="s">
        <v>123</v>
      </c>
      <c r="I25" s="24" t="s">
        <v>123</v>
      </c>
      <c r="J25" s="14">
        <f>VLOOKUP(I25,'[1]SH01 Second Homes'!$C$2:$M$370,3,0)</f>
        <v>1002</v>
      </c>
      <c r="K25" s="14">
        <f>VLOOKUP(I25,'[1]SH01 Second Homes'!$C$2:$M$370,11,0)</f>
        <v>650</v>
      </c>
      <c r="L25" s="14">
        <f t="shared" si="0"/>
        <v>-352</v>
      </c>
      <c r="M25" s="22">
        <f t="shared" si="1"/>
        <v>-0.35129740518962077</v>
      </c>
    </row>
    <row r="26" spans="8:13" x14ac:dyDescent="0.25">
      <c r="H26" s="11" t="s">
        <v>124</v>
      </c>
      <c r="I26" s="24" t="s">
        <v>124</v>
      </c>
      <c r="J26" s="14">
        <f>VLOOKUP(I26,'[1]SH01 Second Homes'!$C$2:$M$370,3,0)</f>
        <v>708</v>
      </c>
      <c r="K26" s="14">
        <f>VLOOKUP(I26,'[1]SH01 Second Homes'!$C$2:$M$370,11,0)</f>
        <v>431</v>
      </c>
      <c r="L26" s="14">
        <f t="shared" si="0"/>
        <v>-277</v>
      </c>
      <c r="M26" s="22">
        <f t="shared" si="1"/>
        <v>-0.39124293785310732</v>
      </c>
    </row>
    <row r="27" spans="8:13" x14ac:dyDescent="0.25">
      <c r="H27" s="11" t="s">
        <v>125</v>
      </c>
      <c r="I27" s="24" t="s">
        <v>125</v>
      </c>
      <c r="J27" s="14">
        <f>VLOOKUP(I27,'[1]SH01 Second Homes'!$C$2:$M$370,3,0)</f>
        <v>529</v>
      </c>
      <c r="K27" s="14">
        <f>VLOOKUP(I27,'[1]SH01 Second Homes'!$C$2:$M$370,11,0)</f>
        <v>301</v>
      </c>
      <c r="L27" s="14">
        <f t="shared" si="0"/>
        <v>-228</v>
      </c>
      <c r="M27" s="22">
        <f t="shared" si="1"/>
        <v>-0.43100189035916825</v>
      </c>
    </row>
    <row r="28" spans="8:13" x14ac:dyDescent="0.25">
      <c r="H28" s="11" t="s">
        <v>126</v>
      </c>
      <c r="I28" s="24" t="s">
        <v>126</v>
      </c>
      <c r="J28" s="14">
        <f>VLOOKUP(I28,'[1]SH01 Second Homes'!$C$2:$M$370,3,0)</f>
        <v>545</v>
      </c>
      <c r="K28" s="14">
        <f>VLOOKUP(I28,'[1]SH01 Second Homes'!$C$2:$M$370,11,0)</f>
        <v>272</v>
      </c>
      <c r="L28" s="14">
        <f t="shared" si="0"/>
        <v>-273</v>
      </c>
      <c r="M28" s="22">
        <f t="shared" si="1"/>
        <v>-0.50091743119266052</v>
      </c>
    </row>
    <row r="29" spans="8:13" x14ac:dyDescent="0.25">
      <c r="H29" s="11" t="s">
        <v>127</v>
      </c>
      <c r="I29" s="24" t="s">
        <v>127</v>
      </c>
      <c r="J29" s="14">
        <f>VLOOKUP(I29,'[1]SH01 Second Homes'!$C$2:$M$370,3,0)</f>
        <v>365</v>
      </c>
      <c r="K29" s="14">
        <f>VLOOKUP(I29,'[1]SH01 Second Homes'!$C$2:$M$370,11,0)</f>
        <v>176</v>
      </c>
      <c r="L29" s="14">
        <f t="shared" si="0"/>
        <v>-189</v>
      </c>
      <c r="M29" s="22">
        <f t="shared" si="1"/>
        <v>-0.51780821917808217</v>
      </c>
    </row>
    <row r="30" spans="8:13" x14ac:dyDescent="0.25">
      <c r="H30" s="11" t="s">
        <v>65</v>
      </c>
      <c r="I30" s="24" t="s">
        <v>65</v>
      </c>
      <c r="J30" s="14">
        <f>VLOOKUP(I30,'[1]SH01 Second Homes'!$C$2:$M$370,3,0)</f>
        <v>233</v>
      </c>
      <c r="K30" s="14">
        <f>VLOOKUP(I30,'[1]SH01 Second Homes'!$C$2:$M$370,11,0)</f>
        <v>111</v>
      </c>
      <c r="L30" s="14">
        <f t="shared" si="0"/>
        <v>-122</v>
      </c>
      <c r="M30" s="22">
        <f t="shared" si="1"/>
        <v>-0.52360515021459231</v>
      </c>
    </row>
    <row r="31" spans="8:13" x14ac:dyDescent="0.25">
      <c r="H31" s="11" t="s">
        <v>128</v>
      </c>
      <c r="I31" s="24" t="s">
        <v>128</v>
      </c>
      <c r="J31" s="14">
        <f>VLOOKUP(I31,'[1]SH01 Second Homes'!$C$2:$M$370,3,0)</f>
        <v>611</v>
      </c>
      <c r="K31" s="14">
        <f>VLOOKUP(I31,'[1]SH01 Second Homes'!$C$2:$M$370,11,0)</f>
        <v>286</v>
      </c>
      <c r="L31" s="14">
        <f t="shared" si="0"/>
        <v>-325</v>
      </c>
      <c r="M31" s="22">
        <f t="shared" si="1"/>
        <v>-0.53191489361702127</v>
      </c>
    </row>
    <row r="32" spans="8:13" x14ac:dyDescent="0.25">
      <c r="H32" s="11" t="s">
        <v>129</v>
      </c>
      <c r="I32" s="24" t="s">
        <v>129</v>
      </c>
      <c r="J32" s="14">
        <f>VLOOKUP(I32,'[1]SH01 Second Homes'!$C$2:$M$370,3,0)</f>
        <v>7152</v>
      </c>
      <c r="K32" s="14">
        <f>VLOOKUP(I32,'[1]SH01 Second Homes'!$C$2:$M$370,11,0)</f>
        <v>3194</v>
      </c>
      <c r="L32" s="14">
        <f t="shared" si="0"/>
        <v>-3958</v>
      </c>
      <c r="M32" s="22">
        <f t="shared" si="1"/>
        <v>-0.55341163310961972</v>
      </c>
    </row>
    <row r="33" spans="8:14" x14ac:dyDescent="0.25">
      <c r="H33" s="11" t="s">
        <v>130</v>
      </c>
      <c r="I33" s="24" t="s">
        <v>130</v>
      </c>
      <c r="J33" s="14">
        <f>VLOOKUP(I33,'[1]SH01 Second Homes'!$C$2:$M$370,3,0)</f>
        <v>1851</v>
      </c>
      <c r="K33" s="14">
        <f>VLOOKUP(I33,'[1]SH01 Second Homes'!$C$2:$M$370,11,0)</f>
        <v>698</v>
      </c>
      <c r="L33" s="14">
        <f t="shared" si="0"/>
        <v>-1153</v>
      </c>
      <c r="M33" s="22">
        <f t="shared" si="1"/>
        <v>-0.62290653700702325</v>
      </c>
    </row>
    <row r="34" spans="8:14" x14ac:dyDescent="0.25">
      <c r="H34" s="11" t="s">
        <v>131</v>
      </c>
      <c r="I34" s="24" t="s">
        <v>131</v>
      </c>
      <c r="J34" s="14">
        <f>VLOOKUP(I34,'[1]SH01 Second Homes'!$C$2:$M$370,3,0)</f>
        <v>1084</v>
      </c>
      <c r="K34" s="14">
        <f>VLOOKUP(I34,'[1]SH01 Second Homes'!$C$2:$M$370,11,0)</f>
        <v>396</v>
      </c>
      <c r="L34" s="14">
        <f t="shared" si="0"/>
        <v>-688</v>
      </c>
      <c r="M34" s="22">
        <f t="shared" si="1"/>
        <v>-0.63468634686346859</v>
      </c>
    </row>
    <row r="35" spans="8:14" x14ac:dyDescent="0.25">
      <c r="H35" s="11" t="s">
        <v>132</v>
      </c>
      <c r="I35" s="24" t="s">
        <v>132</v>
      </c>
      <c r="J35" s="14">
        <f>VLOOKUP(I35,'[1]SH01 Second Homes'!$C$2:$M$370,3,0)</f>
        <v>868</v>
      </c>
      <c r="K35" s="14">
        <f>VLOOKUP(I35,'[1]SH01 Second Homes'!$C$2:$M$370,11,0)</f>
        <v>291</v>
      </c>
      <c r="L35" s="14">
        <f t="shared" si="0"/>
        <v>-577</v>
      </c>
      <c r="M35" s="22">
        <f t="shared" si="1"/>
        <v>-0.66474654377880182</v>
      </c>
    </row>
    <row r="36" spans="8:14" x14ac:dyDescent="0.25">
      <c r="H36" s="11" t="s">
        <v>133</v>
      </c>
      <c r="I36" s="24" t="s">
        <v>133</v>
      </c>
      <c r="J36" s="14">
        <f>VLOOKUP(I36,'[1]SH01 Second Homes'!$C$2:$M$370,3,0)</f>
        <v>1945</v>
      </c>
      <c r="K36" s="14">
        <f>VLOOKUP(I36,'[1]SH01 Second Homes'!$C$2:$M$370,11,0)</f>
        <v>497</v>
      </c>
      <c r="L36" s="14">
        <f t="shared" si="0"/>
        <v>-1448</v>
      </c>
      <c r="M36" s="22">
        <f t="shared" si="1"/>
        <v>-0.74447300771208225</v>
      </c>
    </row>
    <row r="37" spans="8:14" x14ac:dyDescent="0.25">
      <c r="H37" s="11" t="s">
        <v>134</v>
      </c>
      <c r="I37" s="24" t="s">
        <v>134</v>
      </c>
      <c r="J37" s="14">
        <f>VLOOKUP(I37,'[1]SH01 Second Homes'!$C$2:$M$370,3,0)</f>
        <v>1317</v>
      </c>
      <c r="K37" s="14">
        <f>VLOOKUP(I37,'[1]SH01 Second Homes'!$C$2:$M$370,11,0)</f>
        <v>275</v>
      </c>
      <c r="L37" s="14">
        <f t="shared" si="0"/>
        <v>-1042</v>
      </c>
      <c r="M37" s="22">
        <f t="shared" si="1"/>
        <v>-0.79119210326499623</v>
      </c>
    </row>
    <row r="38" spans="8:14" x14ac:dyDescent="0.25">
      <c r="H38" s="11" t="s">
        <v>135</v>
      </c>
      <c r="I38" s="24" t="s">
        <v>135</v>
      </c>
      <c r="J38" s="14">
        <f>VLOOKUP(I38,'[1]SH01 Second Homes'!$C$2:$M$370,3,0)</f>
        <v>999</v>
      </c>
      <c r="K38" s="14">
        <f>VLOOKUP(I38,'[1]SH01 Second Homes'!$C$2:$M$370,11,0)</f>
        <v>200</v>
      </c>
      <c r="L38" s="14">
        <f t="shared" si="0"/>
        <v>-799</v>
      </c>
      <c r="M38" s="22">
        <f t="shared" si="1"/>
        <v>-0.79979979979979976</v>
      </c>
    </row>
    <row r="39" spans="8:14" x14ac:dyDescent="0.25">
      <c r="H39" s="11" t="s">
        <v>136</v>
      </c>
      <c r="I39" s="24" t="s">
        <v>136</v>
      </c>
      <c r="J39" s="14">
        <f>VLOOKUP(I39,'[1]SH01 Second Homes'!$C$2:$M$370,3,0)</f>
        <v>1423</v>
      </c>
      <c r="K39" s="14">
        <f>VLOOKUP(I39,'[1]SH01 Second Homes'!$C$2:$M$370,11,0)</f>
        <v>169</v>
      </c>
      <c r="L39" s="14">
        <f t="shared" si="0"/>
        <v>-1254</v>
      </c>
      <c r="M39" s="22">
        <f t="shared" si="1"/>
        <v>-0.88123682361208711</v>
      </c>
    </row>
    <row r="40" spans="8:14" x14ac:dyDescent="0.25">
      <c r="H40" s="11" t="s">
        <v>137</v>
      </c>
      <c r="I40" s="24" t="s">
        <v>137</v>
      </c>
      <c r="J40" s="14">
        <f>VLOOKUP(I40,'[1]SH01 Second Homes'!$C$2:$M$370,3,0)</f>
        <v>446</v>
      </c>
      <c r="K40" s="14">
        <f>VLOOKUP(I40,'[1]SH01 Second Homes'!$C$2:$M$370,11,0)</f>
        <v>0</v>
      </c>
      <c r="L40" s="14">
        <f t="shared" si="0"/>
        <v>-446</v>
      </c>
      <c r="M40" s="22">
        <f t="shared" si="1"/>
        <v>-1</v>
      </c>
      <c r="N40" s="6" t="s">
        <v>138</v>
      </c>
    </row>
  </sheetData>
  <autoFilter ref="H6:M40">
    <sortState ref="H7:M40">
      <sortCondition descending="1" ref="M6:M40"/>
    </sortState>
  </autoFilter>
  <conditionalFormatting sqref="M7:M40">
    <cfRule type="colorScale" priority="3">
      <colorScale>
        <cfvo type="min"/>
        <cfvo type="percentile" val="50"/>
        <cfvo type="max"/>
        <color rgb="FFF8696B"/>
        <color rgb="FFFFEB84"/>
        <color rgb="FF63BE7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4"/>
  <sheetViews>
    <sheetView topLeftCell="A45" zoomScale="87" zoomScaleNormal="87" workbookViewId="0">
      <selection activeCell="I8" sqref="I8"/>
    </sheetView>
  </sheetViews>
  <sheetFormatPr defaultRowHeight="15" x14ac:dyDescent="0.25"/>
  <cols>
    <col min="1" max="1" width="6.5703125" style="6" customWidth="1"/>
    <col min="2" max="2" width="47" style="6" customWidth="1"/>
    <col min="3" max="6" width="12.5703125" style="10" customWidth="1"/>
    <col min="7" max="7" width="9.140625" style="6"/>
    <col min="8" max="8" width="32.42578125" style="6" bestFit="1" customWidth="1"/>
    <col min="9" max="9" width="29.28515625" style="6" customWidth="1"/>
    <col min="10" max="12" width="9.140625" style="6"/>
    <col min="13" max="13" width="15.42578125" style="6" bestFit="1" customWidth="1"/>
    <col min="14" max="16384" width="9.140625" style="6"/>
  </cols>
  <sheetData>
    <row r="3" spans="2:13" ht="23.25" x14ac:dyDescent="0.35">
      <c r="B3" s="19" t="s">
        <v>139</v>
      </c>
      <c r="C3" s="6"/>
      <c r="D3" s="6"/>
      <c r="E3" s="6"/>
      <c r="F3" s="6"/>
    </row>
    <row r="4" spans="2:13" ht="19.5" customHeight="1" x14ac:dyDescent="0.25">
      <c r="C4" s="6"/>
      <c r="D4" s="6"/>
      <c r="E4" s="6"/>
      <c r="F4" s="6"/>
    </row>
    <row r="5" spans="2:13" x14ac:dyDescent="0.25">
      <c r="C5" s="6"/>
      <c r="D5" s="6"/>
      <c r="E5" s="6"/>
      <c r="F5" s="6"/>
    </row>
    <row r="6" spans="2:13" x14ac:dyDescent="0.25">
      <c r="B6" s="13"/>
      <c r="C6" s="20">
        <v>2010</v>
      </c>
      <c r="D6" s="20">
        <v>2018</v>
      </c>
      <c r="E6" s="20" t="s">
        <v>67</v>
      </c>
      <c r="F6" s="20" t="s">
        <v>68</v>
      </c>
      <c r="G6" s="13"/>
      <c r="H6" s="12" t="s">
        <v>13</v>
      </c>
      <c r="I6" s="12" t="s">
        <v>14</v>
      </c>
      <c r="J6" s="12">
        <v>2010</v>
      </c>
      <c r="K6" s="12">
        <v>2018</v>
      </c>
      <c r="L6" s="12" t="s">
        <v>67</v>
      </c>
      <c r="M6" s="12" t="s">
        <v>68</v>
      </c>
    </row>
    <row r="7" spans="2:13" x14ac:dyDescent="0.25">
      <c r="B7" s="21" t="s">
        <v>4</v>
      </c>
      <c r="C7" s="14">
        <f>VLOOKUP(B7,'[1]SH01 Second Homes'!$C$2:$M$370,3,0)</f>
        <v>19044</v>
      </c>
      <c r="D7" s="14">
        <f>VLOOKUP(B7,'[1]SH01 Second Homes'!$C$2:$M$370,11,0)</f>
        <v>27257</v>
      </c>
      <c r="E7" s="14">
        <f>D7-C7</f>
        <v>8213</v>
      </c>
      <c r="F7" s="22">
        <f>(D7-C7)/C7</f>
        <v>0.4312644402436463</v>
      </c>
      <c r="G7" s="13"/>
      <c r="H7" s="11" t="s">
        <v>140</v>
      </c>
      <c r="I7" s="24" t="s">
        <v>141</v>
      </c>
      <c r="J7" s="14">
        <f>VLOOKUP(I7,'[1]SH01 Second Homes'!$C$2:$M$370,3,0)</f>
        <v>25</v>
      </c>
      <c r="K7" s="14">
        <f>VLOOKUP(I7,'[1]SH01 Second Homes'!$C$2:$M$370,11,0)</f>
        <v>287</v>
      </c>
      <c r="L7" s="14">
        <f t="shared" ref="L7:L49" si="0">K7-J7</f>
        <v>262</v>
      </c>
      <c r="M7" s="22">
        <f t="shared" ref="M7:M49" si="1">(K7-J7)/J7</f>
        <v>10.48</v>
      </c>
    </row>
    <row r="8" spans="2:13" x14ac:dyDescent="0.25">
      <c r="B8" s="13"/>
      <c r="C8" s="13"/>
      <c r="D8" s="13"/>
      <c r="E8" s="13"/>
      <c r="F8" s="13"/>
      <c r="G8" s="13"/>
      <c r="H8" s="11" t="s">
        <v>140</v>
      </c>
      <c r="I8" s="24" t="s">
        <v>142</v>
      </c>
      <c r="J8" s="14">
        <f>VLOOKUP(I8,'[1]SH01 Second Homes'!$C$2:$M$370,3,0)</f>
        <v>591</v>
      </c>
      <c r="K8" s="14">
        <f>VLOOKUP(I8,'[1]SH01 Second Homes'!$C$2:$M$370,11,0)</f>
        <v>6013</v>
      </c>
      <c r="L8" s="14">
        <f t="shared" si="0"/>
        <v>5422</v>
      </c>
      <c r="M8" s="22">
        <f t="shared" si="1"/>
        <v>9.1742808798646358</v>
      </c>
    </row>
    <row r="9" spans="2:13" ht="18.75" x14ac:dyDescent="0.3">
      <c r="B9" s="27" t="s">
        <v>143</v>
      </c>
      <c r="C9" s="13"/>
      <c r="D9" s="13"/>
      <c r="E9" s="13"/>
      <c r="F9" s="13"/>
      <c r="G9" s="13"/>
      <c r="H9" s="11" t="s">
        <v>140</v>
      </c>
      <c r="I9" s="24" t="s">
        <v>49</v>
      </c>
      <c r="J9" s="14">
        <f>VLOOKUP(I9,'[1]SH01 Second Homes'!$C$2:$M$370,3,0)</f>
        <v>196</v>
      </c>
      <c r="K9" s="14">
        <f>VLOOKUP(I9,'[1]SH01 Second Homes'!$C$2:$M$370,11,0)</f>
        <v>1274</v>
      </c>
      <c r="L9" s="14">
        <f t="shared" si="0"/>
        <v>1078</v>
      </c>
      <c r="M9" s="22">
        <f t="shared" si="1"/>
        <v>5.5</v>
      </c>
    </row>
    <row r="10" spans="2:13" x14ac:dyDescent="0.25">
      <c r="B10" s="11" t="s">
        <v>13</v>
      </c>
      <c r="C10" s="12">
        <v>2010</v>
      </c>
      <c r="D10" s="12">
        <v>2018</v>
      </c>
      <c r="E10" s="12" t="s">
        <v>67</v>
      </c>
      <c r="F10" s="12" t="s">
        <v>68</v>
      </c>
      <c r="G10" s="13"/>
      <c r="H10" s="11" t="s">
        <v>140</v>
      </c>
      <c r="I10" s="24" t="s">
        <v>144</v>
      </c>
      <c r="J10" s="14">
        <f>VLOOKUP(I10,'[1]SH01 Second Homes'!$C$2:$M$370,3,0)</f>
        <v>118</v>
      </c>
      <c r="K10" s="14">
        <f>VLOOKUP(I10,'[1]SH01 Second Homes'!$C$2:$M$370,11,0)</f>
        <v>613</v>
      </c>
      <c r="L10" s="14">
        <f t="shared" si="0"/>
        <v>495</v>
      </c>
      <c r="M10" s="22">
        <f t="shared" si="1"/>
        <v>4.1949152542372881</v>
      </c>
    </row>
    <row r="11" spans="2:13" x14ac:dyDescent="0.25">
      <c r="B11" s="14" t="s">
        <v>140</v>
      </c>
      <c r="C11" s="14">
        <f>VLOOKUP(B11,'[1]SH01 Second Homes'!$C$2:$M$370,3,0)</f>
        <v>3278</v>
      </c>
      <c r="D11" s="14">
        <f>VLOOKUP(B11,'[1]SH01 Second Homes'!$C$2:$M$370,11,0)</f>
        <v>10617</v>
      </c>
      <c r="E11" s="14">
        <f>D11-C11</f>
        <v>7339</v>
      </c>
      <c r="F11" s="22">
        <f>(D11-C11)/C11</f>
        <v>2.2388651616839534</v>
      </c>
      <c r="G11" s="13"/>
      <c r="H11" s="11" t="s">
        <v>145</v>
      </c>
      <c r="I11" s="24" t="s">
        <v>146</v>
      </c>
      <c r="J11" s="14">
        <f>VLOOKUP(I11,'[1]SH01 Second Homes'!$C$2:$M$370,3,0)</f>
        <v>43</v>
      </c>
      <c r="K11" s="14">
        <f>VLOOKUP(I11,'[1]SH01 Second Homes'!$C$2:$M$370,11,0)</f>
        <v>186</v>
      </c>
      <c r="L11" s="14">
        <f t="shared" si="0"/>
        <v>143</v>
      </c>
      <c r="M11" s="22">
        <f t="shared" si="1"/>
        <v>3.3255813953488373</v>
      </c>
    </row>
    <row r="12" spans="2:13" x14ac:dyDescent="0.25">
      <c r="B12" s="14" t="s">
        <v>147</v>
      </c>
      <c r="C12" s="14">
        <f>VLOOKUP(B12,'[1]SH01 Second Homes'!$C$2:$M$370,3,0)</f>
        <v>1622</v>
      </c>
      <c r="D12" s="14">
        <f>VLOOKUP(B12,'[1]SH01 Second Homes'!$C$2:$M$370,11,0)</f>
        <v>1782</v>
      </c>
      <c r="E12" s="14">
        <f>D12-C12</f>
        <v>160</v>
      </c>
      <c r="F12" s="22">
        <f>(D12-C12)/C12</f>
        <v>9.8643649815043158E-2</v>
      </c>
      <c r="G12" s="13"/>
      <c r="H12" s="11" t="s">
        <v>147</v>
      </c>
      <c r="I12" s="24" t="s">
        <v>148</v>
      </c>
      <c r="J12" s="14">
        <f>VLOOKUP(I12,'[1]SH01 Second Homes'!$C$2:$M$370,3,0)</f>
        <v>100</v>
      </c>
      <c r="K12" s="14">
        <f>VLOOKUP(I12,'[1]SH01 Second Homes'!$C$2:$M$370,11,0)</f>
        <v>373</v>
      </c>
      <c r="L12" s="14">
        <f t="shared" si="0"/>
        <v>273</v>
      </c>
      <c r="M12" s="22">
        <f t="shared" si="1"/>
        <v>2.73</v>
      </c>
    </row>
    <row r="13" spans="2:13" x14ac:dyDescent="0.25">
      <c r="B13" s="14" t="s">
        <v>145</v>
      </c>
      <c r="C13" s="14">
        <f>VLOOKUP(B13,'[1]SH01 Second Homes'!$C$2:$M$370,3,0)</f>
        <v>2754</v>
      </c>
      <c r="D13" s="14">
        <f>VLOOKUP(B13,'[1]SH01 Second Homes'!$C$2:$M$370,11,0)</f>
        <v>2910</v>
      </c>
      <c r="E13" s="14">
        <f>D13-C13</f>
        <v>156</v>
      </c>
      <c r="F13" s="22">
        <f>(D13-C13)/C13</f>
        <v>5.6644880174291937E-2</v>
      </c>
      <c r="G13" s="13"/>
      <c r="H13" s="11" t="s">
        <v>140</v>
      </c>
      <c r="I13" s="24" t="s">
        <v>140</v>
      </c>
      <c r="J13" s="14">
        <f>VLOOKUP(I13,'[1]SH01 Second Homes'!$C$2:$M$370,3,0)</f>
        <v>3278</v>
      </c>
      <c r="K13" s="14">
        <f>VLOOKUP(I13,'[1]SH01 Second Homes'!$C$2:$M$370,11,0)</f>
        <v>10617</v>
      </c>
      <c r="L13" s="14">
        <f t="shared" si="0"/>
        <v>7339</v>
      </c>
      <c r="M13" s="22">
        <f t="shared" si="1"/>
        <v>2.2388651616839534</v>
      </c>
    </row>
    <row r="14" spans="2:13" x14ac:dyDescent="0.25">
      <c r="B14" s="14" t="s">
        <v>149</v>
      </c>
      <c r="C14" s="14">
        <f>VLOOKUP(B14,'[1]SH01 Second Homes'!$C$2:$M$370,3,0)</f>
        <v>8156</v>
      </c>
      <c r="D14" s="14">
        <f>VLOOKUP(B14,'[1]SH01 Second Homes'!$C$2:$M$370,11,0)</f>
        <v>8224</v>
      </c>
      <c r="E14" s="14">
        <f>D14-C14</f>
        <v>68</v>
      </c>
      <c r="F14" s="22">
        <f>(D14-C14)/C14</f>
        <v>8.3374203040706227E-3</v>
      </c>
      <c r="G14" s="13"/>
      <c r="H14" s="11" t="s">
        <v>145</v>
      </c>
      <c r="I14" s="24" t="s">
        <v>150</v>
      </c>
      <c r="J14" s="14">
        <f>VLOOKUP(I14,'[1]SH01 Second Homes'!$C$2:$M$370,3,0)</f>
        <v>22</v>
      </c>
      <c r="K14" s="14">
        <f>VLOOKUP(I14,'[1]SH01 Second Homes'!$C$2:$M$370,11,0)</f>
        <v>70</v>
      </c>
      <c r="L14" s="14">
        <f t="shared" si="0"/>
        <v>48</v>
      </c>
      <c r="M14" s="22">
        <f t="shared" si="1"/>
        <v>2.1818181818181817</v>
      </c>
    </row>
    <row r="15" spans="2:13" x14ac:dyDescent="0.25">
      <c r="C15" s="6"/>
      <c r="D15" s="6"/>
      <c r="E15" s="6"/>
      <c r="F15" s="6"/>
      <c r="G15" s="13"/>
      <c r="H15" s="11" t="s">
        <v>151</v>
      </c>
      <c r="I15" s="24" t="s">
        <v>152</v>
      </c>
      <c r="J15" s="14">
        <f>VLOOKUP(I15,'[1]SH01 Second Homes'!$C$2:$M$370,3,0)</f>
        <v>57</v>
      </c>
      <c r="K15" s="14">
        <f>VLOOKUP(I15,'[1]SH01 Second Homes'!$C$2:$M$370,11,0)</f>
        <v>169</v>
      </c>
      <c r="L15" s="14">
        <f t="shared" si="0"/>
        <v>112</v>
      </c>
      <c r="M15" s="22">
        <f t="shared" si="1"/>
        <v>1.9649122807017543</v>
      </c>
    </row>
    <row r="16" spans="2:13" ht="18.75" x14ac:dyDescent="0.3">
      <c r="B16" s="27" t="s">
        <v>81</v>
      </c>
      <c r="C16" s="6"/>
      <c r="D16" s="6"/>
      <c r="E16" s="6"/>
      <c r="F16" s="6"/>
      <c r="H16" s="11" t="s">
        <v>151</v>
      </c>
      <c r="I16" s="24" t="s">
        <v>43</v>
      </c>
      <c r="J16" s="14">
        <f>VLOOKUP(I16,'[1]SH01 Second Homes'!$C$2:$M$370,3,0)</f>
        <v>32</v>
      </c>
      <c r="K16" s="14">
        <f>VLOOKUP(I16,'[1]SH01 Second Homes'!$C$2:$M$370,11,0)</f>
        <v>89</v>
      </c>
      <c r="L16" s="14">
        <f t="shared" si="0"/>
        <v>57</v>
      </c>
      <c r="M16" s="22">
        <f t="shared" si="1"/>
        <v>1.78125</v>
      </c>
    </row>
    <row r="17" spans="2:13" x14ac:dyDescent="0.25">
      <c r="B17" s="11" t="s">
        <v>149</v>
      </c>
      <c r="C17" s="12">
        <v>2010</v>
      </c>
      <c r="D17" s="12">
        <v>2018</v>
      </c>
      <c r="E17" s="12" t="s">
        <v>67</v>
      </c>
      <c r="F17" s="12" t="s">
        <v>68</v>
      </c>
      <c r="H17" s="11" t="s">
        <v>145</v>
      </c>
      <c r="I17" s="24" t="s">
        <v>153</v>
      </c>
      <c r="J17" s="14">
        <f>VLOOKUP(I17,'[1]SH01 Second Homes'!$C$2:$M$370,3,0)</f>
        <v>71</v>
      </c>
      <c r="K17" s="14">
        <f>VLOOKUP(I17,'[1]SH01 Second Homes'!$C$2:$M$370,11,0)</f>
        <v>133</v>
      </c>
      <c r="L17" s="14">
        <f t="shared" si="0"/>
        <v>62</v>
      </c>
      <c r="M17" s="22">
        <f t="shared" si="1"/>
        <v>0.87323943661971826</v>
      </c>
    </row>
    <row r="18" spans="2:13" x14ac:dyDescent="0.25">
      <c r="B18" s="24" t="s">
        <v>154</v>
      </c>
      <c r="C18" s="14">
        <f>VLOOKUP(B18,'[1]SH01 Second Homes'!$C$2:$M$370,3,0)</f>
        <v>468</v>
      </c>
      <c r="D18" s="14">
        <f>VLOOKUP(B18,'[1]SH01 Second Homes'!$C$2:$M$370,11,0)</f>
        <v>603</v>
      </c>
      <c r="E18" s="14">
        <f t="shared" ref="E18:E23" si="2">D18-C18</f>
        <v>135</v>
      </c>
      <c r="F18" s="22">
        <f t="shared" ref="F18:F23" si="3">(D18-C18)/C18</f>
        <v>0.28846153846153844</v>
      </c>
      <c r="H18" s="11" t="s">
        <v>151</v>
      </c>
      <c r="I18" s="24" t="s">
        <v>155</v>
      </c>
      <c r="J18" s="14">
        <f>VLOOKUP(I18,'[1]SH01 Second Homes'!$C$2:$M$370,3,0)</f>
        <v>802</v>
      </c>
      <c r="K18" s="14">
        <f>VLOOKUP(I18,'[1]SH01 Second Homes'!$C$2:$M$370,11,0)</f>
        <v>1488</v>
      </c>
      <c r="L18" s="14">
        <f t="shared" si="0"/>
        <v>686</v>
      </c>
      <c r="M18" s="22">
        <f t="shared" si="1"/>
        <v>0.85536159600997508</v>
      </c>
    </row>
    <row r="19" spans="2:13" x14ac:dyDescent="0.25">
      <c r="B19" s="24" t="s">
        <v>156</v>
      </c>
      <c r="C19" s="14">
        <f>VLOOKUP(B19,'[1]SH01 Second Homes'!$C$2:$M$370,3,0)</f>
        <v>1260</v>
      </c>
      <c r="D19" s="14">
        <f>VLOOKUP(B19,'[1]SH01 Second Homes'!$C$2:$M$370,11,0)</f>
        <v>1297</v>
      </c>
      <c r="E19" s="14">
        <f t="shared" si="2"/>
        <v>37</v>
      </c>
      <c r="F19" s="22">
        <f t="shared" si="3"/>
        <v>2.9365079365079365E-2</v>
      </c>
      <c r="H19" s="11" t="s">
        <v>140</v>
      </c>
      <c r="I19" s="24" t="s">
        <v>157</v>
      </c>
      <c r="J19" s="14">
        <f>VLOOKUP(I19,'[1]SH01 Second Homes'!$C$2:$M$370,3,0)</f>
        <v>74</v>
      </c>
      <c r="K19" s="14">
        <f>VLOOKUP(I19,'[1]SH01 Second Homes'!$C$2:$M$370,11,0)</f>
        <v>136</v>
      </c>
      <c r="L19" s="14">
        <f t="shared" si="0"/>
        <v>62</v>
      </c>
      <c r="M19" s="22">
        <f t="shared" si="1"/>
        <v>0.83783783783783783</v>
      </c>
    </row>
    <row r="20" spans="2:13" x14ac:dyDescent="0.25">
      <c r="B20" s="24" t="s">
        <v>158</v>
      </c>
      <c r="C20" s="14">
        <f>VLOOKUP(B20,'[1]SH01 Second Homes'!$C$2:$M$370,3,0)</f>
        <v>856</v>
      </c>
      <c r="D20" s="14">
        <f>VLOOKUP(B20,'[1]SH01 Second Homes'!$C$2:$M$370,11,0)</f>
        <v>865</v>
      </c>
      <c r="E20" s="14">
        <f t="shared" si="2"/>
        <v>9</v>
      </c>
      <c r="F20" s="22">
        <f t="shared" si="3"/>
        <v>1.0514018691588784E-2</v>
      </c>
      <c r="H20" s="11" t="s">
        <v>145</v>
      </c>
      <c r="I20" s="24" t="s">
        <v>159</v>
      </c>
      <c r="J20" s="14">
        <f>VLOOKUP(I20,'[1]SH01 Second Homes'!$C$2:$M$370,3,0)</f>
        <v>62</v>
      </c>
      <c r="K20" s="14">
        <f>VLOOKUP(I20,'[1]SH01 Second Homes'!$C$2:$M$370,11,0)</f>
        <v>94</v>
      </c>
      <c r="L20" s="14">
        <f t="shared" si="0"/>
        <v>32</v>
      </c>
      <c r="M20" s="22">
        <f t="shared" si="1"/>
        <v>0.5161290322580645</v>
      </c>
    </row>
    <row r="21" spans="2:13" x14ac:dyDescent="0.25">
      <c r="B21" s="24" t="s">
        <v>160</v>
      </c>
      <c r="C21" s="14">
        <f>VLOOKUP(B21,'[1]SH01 Second Homes'!$C$2:$M$370,3,0)</f>
        <v>3845</v>
      </c>
      <c r="D21" s="14">
        <f>VLOOKUP(B21,'[1]SH01 Second Homes'!$C$2:$M$370,11,0)</f>
        <v>3845</v>
      </c>
      <c r="E21" s="14">
        <f t="shared" si="2"/>
        <v>0</v>
      </c>
      <c r="F21" s="22">
        <f t="shared" si="3"/>
        <v>0</v>
      </c>
      <c r="H21" s="11" t="s">
        <v>147</v>
      </c>
      <c r="I21" s="24" t="s">
        <v>161</v>
      </c>
      <c r="J21" s="14">
        <f>VLOOKUP(I21,'[1]SH01 Second Homes'!$C$2:$M$370,3,0)</f>
        <v>26</v>
      </c>
      <c r="K21" s="14">
        <f>VLOOKUP(I21,'[1]SH01 Second Homes'!$C$2:$M$370,11,0)</f>
        <v>39</v>
      </c>
      <c r="L21" s="14">
        <f t="shared" si="0"/>
        <v>13</v>
      </c>
      <c r="M21" s="22">
        <f t="shared" si="1"/>
        <v>0.5</v>
      </c>
    </row>
    <row r="22" spans="2:13" x14ac:dyDescent="0.25">
      <c r="B22" s="24" t="s">
        <v>162</v>
      </c>
      <c r="C22" s="14">
        <f>VLOOKUP(B22,'[1]SH01 Second Homes'!$C$2:$M$370,3,0)</f>
        <v>1367</v>
      </c>
      <c r="D22" s="14">
        <f>VLOOKUP(B22,'[1]SH01 Second Homes'!$C$2:$M$370,11,0)</f>
        <v>1357</v>
      </c>
      <c r="E22" s="14">
        <f t="shared" si="2"/>
        <v>-10</v>
      </c>
      <c r="F22" s="22">
        <f t="shared" si="3"/>
        <v>-7.3152889539136795E-3</v>
      </c>
      <c r="H22" s="11" t="s">
        <v>145</v>
      </c>
      <c r="I22" s="24" t="s">
        <v>163</v>
      </c>
      <c r="J22" s="14">
        <f>VLOOKUP(I22,'[1]SH01 Second Homes'!$C$2:$M$370,3,0)</f>
        <v>267</v>
      </c>
      <c r="K22" s="14">
        <f>VLOOKUP(I22,'[1]SH01 Second Homes'!$C$2:$M$370,11,0)</f>
        <v>399</v>
      </c>
      <c r="L22" s="14">
        <f t="shared" si="0"/>
        <v>132</v>
      </c>
      <c r="M22" s="22">
        <f t="shared" si="1"/>
        <v>0.4943820224719101</v>
      </c>
    </row>
    <row r="23" spans="2:13" x14ac:dyDescent="0.25">
      <c r="B23" s="24" t="s">
        <v>164</v>
      </c>
      <c r="C23" s="14">
        <f>VLOOKUP(B23,'[1]SH01 Second Homes'!$C$2:$M$370,3,0)</f>
        <v>360</v>
      </c>
      <c r="D23" s="14">
        <f>VLOOKUP(B23,'[1]SH01 Second Homes'!$C$2:$M$370,11,0)</f>
        <v>257</v>
      </c>
      <c r="E23" s="14">
        <f t="shared" si="2"/>
        <v>-103</v>
      </c>
      <c r="F23" s="22">
        <f t="shared" si="3"/>
        <v>-0.28611111111111109</v>
      </c>
      <c r="H23" s="11" t="s">
        <v>145</v>
      </c>
      <c r="I23" s="24" t="s">
        <v>165</v>
      </c>
      <c r="J23" s="14">
        <f>VLOOKUP(I23,'[1]SH01 Second Homes'!$C$2:$M$370,3,0)</f>
        <v>117</v>
      </c>
      <c r="K23" s="14">
        <f>VLOOKUP(I23,'[1]SH01 Second Homes'!$C$2:$M$370,11,0)</f>
        <v>172</v>
      </c>
      <c r="L23" s="14">
        <f t="shared" si="0"/>
        <v>55</v>
      </c>
      <c r="M23" s="22">
        <f t="shared" si="1"/>
        <v>0.47008547008547008</v>
      </c>
    </row>
    <row r="24" spans="2:13" x14ac:dyDescent="0.25">
      <c r="B24" s="2"/>
      <c r="C24" s="1"/>
      <c r="D24" s="1"/>
      <c r="E24" s="1"/>
      <c r="F24" s="6"/>
      <c r="H24" s="11" t="s">
        <v>140</v>
      </c>
      <c r="I24" s="24" t="s">
        <v>166</v>
      </c>
      <c r="J24" s="14">
        <f>VLOOKUP(I24,'[1]SH01 Second Homes'!$C$2:$M$370,3,0)</f>
        <v>295</v>
      </c>
      <c r="K24" s="14">
        <f>VLOOKUP(I24,'[1]SH01 Second Homes'!$C$2:$M$370,11,0)</f>
        <v>405</v>
      </c>
      <c r="L24" s="14">
        <f t="shared" si="0"/>
        <v>110</v>
      </c>
      <c r="M24" s="22">
        <f t="shared" si="1"/>
        <v>0.3728813559322034</v>
      </c>
    </row>
    <row r="25" spans="2:13" x14ac:dyDescent="0.25">
      <c r="B25" s="11" t="s">
        <v>140</v>
      </c>
      <c r="C25" s="11">
        <v>2010</v>
      </c>
      <c r="D25" s="11">
        <v>2018</v>
      </c>
      <c r="E25" s="11" t="s">
        <v>67</v>
      </c>
      <c r="F25" s="11" t="s">
        <v>68</v>
      </c>
      <c r="H25" s="11" t="s">
        <v>140</v>
      </c>
      <c r="I25" s="24" t="s">
        <v>167</v>
      </c>
      <c r="J25" s="14">
        <f>VLOOKUP(I25,'[1]SH01 Second Homes'!$C$2:$M$370,3,0)</f>
        <v>189</v>
      </c>
      <c r="K25" s="14">
        <f>VLOOKUP(I25,'[1]SH01 Second Homes'!$C$2:$M$370,11,0)</f>
        <v>248</v>
      </c>
      <c r="L25" s="14">
        <f t="shared" si="0"/>
        <v>59</v>
      </c>
      <c r="M25" s="22">
        <f t="shared" si="1"/>
        <v>0.31216931216931215</v>
      </c>
    </row>
    <row r="26" spans="2:13" x14ac:dyDescent="0.25">
      <c r="B26" s="24" t="s">
        <v>141</v>
      </c>
      <c r="C26" s="14">
        <f>VLOOKUP(B26,'[1]SH01 Second Homes'!$C$2:$M$370,3,0)</f>
        <v>25</v>
      </c>
      <c r="D26" s="14">
        <f>VLOOKUP(B26,'[1]SH01 Second Homes'!$C$2:$M$370,11,0)</f>
        <v>287</v>
      </c>
      <c r="E26" s="14">
        <f t="shared" ref="E26:E35" si="4">D26-C26</f>
        <v>262</v>
      </c>
      <c r="F26" s="22">
        <f t="shared" ref="F26:F35" si="5">(D26-C26)/C26</f>
        <v>10.48</v>
      </c>
      <c r="H26" s="11" t="s">
        <v>149</v>
      </c>
      <c r="I26" s="24" t="s">
        <v>154</v>
      </c>
      <c r="J26" s="14">
        <f>VLOOKUP(I26,'[1]SH01 Second Homes'!$C$2:$M$370,3,0)</f>
        <v>468</v>
      </c>
      <c r="K26" s="14">
        <f>VLOOKUP(I26,'[1]SH01 Second Homes'!$C$2:$M$370,11,0)</f>
        <v>603</v>
      </c>
      <c r="L26" s="14">
        <f t="shared" si="0"/>
        <v>135</v>
      </c>
      <c r="M26" s="22">
        <f t="shared" si="1"/>
        <v>0.28846153846153844</v>
      </c>
    </row>
    <row r="27" spans="2:13" x14ac:dyDescent="0.25">
      <c r="B27" s="24" t="s">
        <v>142</v>
      </c>
      <c r="C27" s="14">
        <f>VLOOKUP(B27,'[1]SH01 Second Homes'!$C$2:$M$370,3,0)</f>
        <v>591</v>
      </c>
      <c r="D27" s="14">
        <f>VLOOKUP(B27,'[1]SH01 Second Homes'!$C$2:$M$370,11,0)</f>
        <v>6013</v>
      </c>
      <c r="E27" s="14">
        <f t="shared" si="4"/>
        <v>5422</v>
      </c>
      <c r="F27" s="22">
        <f t="shared" si="5"/>
        <v>9.1742808798646358</v>
      </c>
      <c r="H27" s="11" t="s">
        <v>145</v>
      </c>
      <c r="I27" s="24" t="s">
        <v>168</v>
      </c>
      <c r="J27" s="14">
        <f>VLOOKUP(I27,'[1]SH01 Second Homes'!$C$2:$M$370,3,0)</f>
        <v>123</v>
      </c>
      <c r="K27" s="14">
        <f>VLOOKUP(I27,'[1]SH01 Second Homes'!$C$2:$M$370,11,0)</f>
        <v>155</v>
      </c>
      <c r="L27" s="14">
        <f t="shared" si="0"/>
        <v>32</v>
      </c>
      <c r="M27" s="22">
        <f t="shared" si="1"/>
        <v>0.26016260162601629</v>
      </c>
    </row>
    <row r="28" spans="2:13" x14ac:dyDescent="0.25">
      <c r="B28" s="24" t="s">
        <v>49</v>
      </c>
      <c r="C28" s="14">
        <f>VLOOKUP(B28,'[1]SH01 Second Homes'!$C$2:$M$370,3,0)</f>
        <v>196</v>
      </c>
      <c r="D28" s="14">
        <f>VLOOKUP(B28,'[1]SH01 Second Homes'!$C$2:$M$370,11,0)</f>
        <v>1274</v>
      </c>
      <c r="E28" s="14">
        <f t="shared" si="4"/>
        <v>1078</v>
      </c>
      <c r="F28" s="22">
        <f t="shared" si="5"/>
        <v>5.5</v>
      </c>
      <c r="H28" s="11" t="s">
        <v>140</v>
      </c>
      <c r="I28" s="24" t="s">
        <v>169</v>
      </c>
      <c r="J28" s="14">
        <f>VLOOKUP(I28,'[1]SH01 Second Homes'!$C$2:$M$370,3,0)</f>
        <v>618</v>
      </c>
      <c r="K28" s="14">
        <f>VLOOKUP(I28,'[1]SH01 Second Homes'!$C$2:$M$370,11,0)</f>
        <v>760</v>
      </c>
      <c r="L28" s="14">
        <f t="shared" si="0"/>
        <v>142</v>
      </c>
      <c r="M28" s="22">
        <f t="shared" si="1"/>
        <v>0.22977346278317151</v>
      </c>
    </row>
    <row r="29" spans="2:13" x14ac:dyDescent="0.25">
      <c r="B29" s="24" t="s">
        <v>144</v>
      </c>
      <c r="C29" s="14">
        <f>VLOOKUP(B29,'[1]SH01 Second Homes'!$C$2:$M$370,3,0)</f>
        <v>118</v>
      </c>
      <c r="D29" s="14">
        <f>VLOOKUP(B29,'[1]SH01 Second Homes'!$C$2:$M$370,11,0)</f>
        <v>613</v>
      </c>
      <c r="E29" s="14">
        <f t="shared" si="4"/>
        <v>495</v>
      </c>
      <c r="F29" s="22">
        <f t="shared" si="5"/>
        <v>4.1949152542372881</v>
      </c>
      <c r="H29" s="11" t="s">
        <v>147</v>
      </c>
      <c r="I29" s="24" t="s">
        <v>147</v>
      </c>
      <c r="J29" s="14">
        <f>VLOOKUP(I29,'[1]SH01 Second Homes'!$C$2:$M$370,3,0)</f>
        <v>1622</v>
      </c>
      <c r="K29" s="14">
        <f>VLOOKUP(I29,'[1]SH01 Second Homes'!$C$2:$M$370,11,0)</f>
        <v>1782</v>
      </c>
      <c r="L29" s="14">
        <f t="shared" si="0"/>
        <v>160</v>
      </c>
      <c r="M29" s="22">
        <f t="shared" si="1"/>
        <v>9.8643649815043158E-2</v>
      </c>
    </row>
    <row r="30" spans="2:13" x14ac:dyDescent="0.25">
      <c r="B30" s="24" t="s">
        <v>157</v>
      </c>
      <c r="C30" s="14">
        <f>VLOOKUP(B30,'[1]SH01 Second Homes'!$C$2:$M$370,3,0)</f>
        <v>74</v>
      </c>
      <c r="D30" s="14">
        <f>VLOOKUP(B30,'[1]SH01 Second Homes'!$C$2:$M$370,11,0)</f>
        <v>136</v>
      </c>
      <c r="E30" s="14">
        <f t="shared" si="4"/>
        <v>62</v>
      </c>
      <c r="F30" s="22">
        <f t="shared" si="5"/>
        <v>0.83783783783783783</v>
      </c>
      <c r="H30" s="11" t="s">
        <v>145</v>
      </c>
      <c r="I30" s="24" t="s">
        <v>145</v>
      </c>
      <c r="J30" s="14">
        <f>VLOOKUP(I30,'[1]SH01 Second Homes'!$C$2:$M$370,3,0)</f>
        <v>2754</v>
      </c>
      <c r="K30" s="14">
        <f>VLOOKUP(I30,'[1]SH01 Second Homes'!$C$2:$M$370,11,0)</f>
        <v>2910</v>
      </c>
      <c r="L30" s="14">
        <f t="shared" si="0"/>
        <v>156</v>
      </c>
      <c r="M30" s="22">
        <f t="shared" si="1"/>
        <v>5.6644880174291937E-2</v>
      </c>
    </row>
    <row r="31" spans="2:13" x14ac:dyDescent="0.25">
      <c r="B31" s="24" t="s">
        <v>166</v>
      </c>
      <c r="C31" s="14">
        <f>VLOOKUP(B31,'[1]SH01 Second Homes'!$C$2:$M$370,3,0)</f>
        <v>295</v>
      </c>
      <c r="D31" s="14">
        <f>VLOOKUP(B31,'[1]SH01 Second Homes'!$C$2:$M$370,11,0)</f>
        <v>405</v>
      </c>
      <c r="E31" s="14">
        <f t="shared" si="4"/>
        <v>110</v>
      </c>
      <c r="F31" s="22">
        <f t="shared" si="5"/>
        <v>0.3728813559322034</v>
      </c>
      <c r="H31" s="11" t="s">
        <v>145</v>
      </c>
      <c r="I31" s="24" t="s">
        <v>170</v>
      </c>
      <c r="J31" s="14">
        <f>VLOOKUP(I31,'[1]SH01 Second Homes'!$C$2:$M$370,3,0)</f>
        <v>76</v>
      </c>
      <c r="K31" s="14">
        <f>VLOOKUP(I31,'[1]SH01 Second Homes'!$C$2:$M$370,11,0)</f>
        <v>80</v>
      </c>
      <c r="L31" s="14">
        <f t="shared" si="0"/>
        <v>4</v>
      </c>
      <c r="M31" s="22">
        <f t="shared" si="1"/>
        <v>5.2631578947368418E-2</v>
      </c>
    </row>
    <row r="32" spans="2:13" x14ac:dyDescent="0.25">
      <c r="B32" s="24" t="s">
        <v>167</v>
      </c>
      <c r="C32" s="14">
        <f>VLOOKUP(B32,'[1]SH01 Second Homes'!$C$2:$M$370,3,0)</f>
        <v>189</v>
      </c>
      <c r="D32" s="14">
        <f>VLOOKUP(B32,'[1]SH01 Second Homes'!$C$2:$M$370,11,0)</f>
        <v>248</v>
      </c>
      <c r="E32" s="14">
        <f t="shared" si="4"/>
        <v>59</v>
      </c>
      <c r="F32" s="22">
        <f t="shared" si="5"/>
        <v>0.31216931216931215</v>
      </c>
      <c r="H32" s="11" t="s">
        <v>145</v>
      </c>
      <c r="I32" s="24" t="s">
        <v>171</v>
      </c>
      <c r="J32" s="14">
        <f>VLOOKUP(I32,'[1]SH01 Second Homes'!$C$2:$M$370,3,0)</f>
        <v>218</v>
      </c>
      <c r="K32" s="14">
        <f>VLOOKUP(I32,'[1]SH01 Second Homes'!$C$2:$M$370,11,0)</f>
        <v>225</v>
      </c>
      <c r="L32" s="14">
        <f t="shared" si="0"/>
        <v>7</v>
      </c>
      <c r="M32" s="22">
        <f t="shared" si="1"/>
        <v>3.2110091743119268E-2</v>
      </c>
    </row>
    <row r="33" spans="2:13" x14ac:dyDescent="0.25">
      <c r="B33" s="24" t="s">
        <v>169</v>
      </c>
      <c r="C33" s="14">
        <f>VLOOKUP(B33,'[1]SH01 Second Homes'!$C$2:$M$370,3,0)</f>
        <v>618</v>
      </c>
      <c r="D33" s="14">
        <f>VLOOKUP(B33,'[1]SH01 Second Homes'!$C$2:$M$370,11,0)</f>
        <v>760</v>
      </c>
      <c r="E33" s="14">
        <f t="shared" si="4"/>
        <v>142</v>
      </c>
      <c r="F33" s="22">
        <f t="shared" si="5"/>
        <v>0.22977346278317151</v>
      </c>
      <c r="H33" s="11" t="s">
        <v>149</v>
      </c>
      <c r="I33" s="24" t="s">
        <v>156</v>
      </c>
      <c r="J33" s="14">
        <f>VLOOKUP(I33,'[1]SH01 Second Homes'!$C$2:$M$370,3,0)</f>
        <v>1260</v>
      </c>
      <c r="K33" s="14">
        <f>VLOOKUP(I33,'[1]SH01 Second Homes'!$C$2:$M$370,11,0)</f>
        <v>1297</v>
      </c>
      <c r="L33" s="14">
        <f t="shared" si="0"/>
        <v>37</v>
      </c>
      <c r="M33" s="22">
        <f t="shared" si="1"/>
        <v>2.9365079365079365E-2</v>
      </c>
    </row>
    <row r="34" spans="2:13" x14ac:dyDescent="0.25">
      <c r="B34" s="24" t="s">
        <v>172</v>
      </c>
      <c r="C34" s="14">
        <f>VLOOKUP(B34,'[1]SH01 Second Homes'!$C$2:$M$370,3,0)</f>
        <v>734</v>
      </c>
      <c r="D34" s="14">
        <f>VLOOKUP(B34,'[1]SH01 Second Homes'!$C$2:$M$370,11,0)</f>
        <v>600</v>
      </c>
      <c r="E34" s="14">
        <f t="shared" si="4"/>
        <v>-134</v>
      </c>
      <c r="F34" s="22">
        <f t="shared" si="5"/>
        <v>-0.18256130790190736</v>
      </c>
      <c r="H34" s="11" t="s">
        <v>149</v>
      </c>
      <c r="I34" s="24" t="s">
        <v>158</v>
      </c>
      <c r="J34" s="14">
        <f>VLOOKUP(I34,'[1]SH01 Second Homes'!$C$2:$M$370,3,0)</f>
        <v>856</v>
      </c>
      <c r="K34" s="14">
        <f>VLOOKUP(I34,'[1]SH01 Second Homes'!$C$2:$M$370,11,0)</f>
        <v>865</v>
      </c>
      <c r="L34" s="14">
        <f t="shared" si="0"/>
        <v>9</v>
      </c>
      <c r="M34" s="22">
        <f t="shared" si="1"/>
        <v>1.0514018691588784E-2</v>
      </c>
    </row>
    <row r="35" spans="2:13" x14ac:dyDescent="0.25">
      <c r="B35" s="24" t="s">
        <v>173</v>
      </c>
      <c r="C35" s="14">
        <f>VLOOKUP(B35,'[1]SH01 Second Homes'!$C$2:$M$370,3,0)</f>
        <v>438</v>
      </c>
      <c r="D35" s="14">
        <f>VLOOKUP(B35,'[1]SH01 Second Homes'!$C$2:$M$370,11,0)</f>
        <v>281</v>
      </c>
      <c r="E35" s="14">
        <f t="shared" si="4"/>
        <v>-157</v>
      </c>
      <c r="F35" s="22">
        <f t="shared" si="5"/>
        <v>-0.35844748858447489</v>
      </c>
      <c r="H35" s="11" t="s">
        <v>147</v>
      </c>
      <c r="I35" s="24" t="s">
        <v>174</v>
      </c>
      <c r="J35" s="14">
        <f>VLOOKUP(I35,'[1]SH01 Second Homes'!$C$2:$M$370,3,0)</f>
        <v>591</v>
      </c>
      <c r="K35" s="14">
        <f>VLOOKUP(I35,'[1]SH01 Second Homes'!$C$2:$M$370,11,0)</f>
        <v>597</v>
      </c>
      <c r="L35" s="14">
        <f t="shared" si="0"/>
        <v>6</v>
      </c>
      <c r="M35" s="22">
        <f t="shared" si="1"/>
        <v>1.015228426395939E-2</v>
      </c>
    </row>
    <row r="36" spans="2:13" x14ac:dyDescent="0.25">
      <c r="C36" s="6"/>
      <c r="D36" s="6"/>
      <c r="E36" s="6"/>
      <c r="F36" s="6"/>
      <c r="H36" s="11" t="s">
        <v>149</v>
      </c>
      <c r="I36" s="24" t="s">
        <v>149</v>
      </c>
      <c r="J36" s="14">
        <f>VLOOKUP(I36,'[1]SH01 Second Homes'!$C$2:$M$370,3,0)</f>
        <v>8156</v>
      </c>
      <c r="K36" s="14">
        <f>VLOOKUP(I36,'[1]SH01 Second Homes'!$C$2:$M$370,11,0)</f>
        <v>8224</v>
      </c>
      <c r="L36" s="14">
        <f t="shared" si="0"/>
        <v>68</v>
      </c>
      <c r="M36" s="22">
        <f t="shared" si="1"/>
        <v>8.3374203040706227E-3</v>
      </c>
    </row>
    <row r="37" spans="2:13" x14ac:dyDescent="0.25">
      <c r="B37" s="11" t="s">
        <v>145</v>
      </c>
      <c r="C37" s="12">
        <v>2010</v>
      </c>
      <c r="D37" s="12">
        <v>2018</v>
      </c>
      <c r="E37" s="12" t="s">
        <v>67</v>
      </c>
      <c r="F37" s="12" t="s">
        <v>68</v>
      </c>
      <c r="H37" s="11" t="s">
        <v>149</v>
      </c>
      <c r="I37" s="24" t="s">
        <v>160</v>
      </c>
      <c r="J37" s="14">
        <f>VLOOKUP(I37,'[1]SH01 Second Homes'!$C$2:$M$370,3,0)</f>
        <v>3845</v>
      </c>
      <c r="K37" s="14">
        <f>VLOOKUP(I37,'[1]SH01 Second Homes'!$C$2:$M$370,11,0)</f>
        <v>3845</v>
      </c>
      <c r="L37" s="14">
        <f t="shared" si="0"/>
        <v>0</v>
      </c>
      <c r="M37" s="22">
        <f t="shared" si="1"/>
        <v>0</v>
      </c>
    </row>
    <row r="38" spans="2:13" x14ac:dyDescent="0.25">
      <c r="B38" s="24" t="s">
        <v>146</v>
      </c>
      <c r="C38" s="14">
        <f>VLOOKUP(B38,'[1]SH01 Second Homes'!$C$2:$M$370,3,0)</f>
        <v>43</v>
      </c>
      <c r="D38" s="14">
        <f>VLOOKUP(B38,'[1]SH01 Second Homes'!$C$2:$M$370,11,0)</f>
        <v>186</v>
      </c>
      <c r="E38" s="14">
        <f t="shared" ref="E38:E49" si="6">D38-C38</f>
        <v>143</v>
      </c>
      <c r="F38" s="22">
        <f t="shared" ref="F38:F49" si="7">(D38-C38)/C38</f>
        <v>3.3255813953488373</v>
      </c>
      <c r="H38" s="11" t="s">
        <v>149</v>
      </c>
      <c r="I38" s="24" t="s">
        <v>162</v>
      </c>
      <c r="J38" s="14">
        <f>VLOOKUP(I38,'[1]SH01 Second Homes'!$C$2:$M$370,3,0)</f>
        <v>1367</v>
      </c>
      <c r="K38" s="14">
        <f>VLOOKUP(I38,'[1]SH01 Second Homes'!$C$2:$M$370,11,0)</f>
        <v>1357</v>
      </c>
      <c r="L38" s="14">
        <f t="shared" si="0"/>
        <v>-10</v>
      </c>
      <c r="M38" s="22">
        <f t="shared" si="1"/>
        <v>-7.3152889539136795E-3</v>
      </c>
    </row>
    <row r="39" spans="2:13" x14ac:dyDescent="0.25">
      <c r="B39" s="24" t="s">
        <v>150</v>
      </c>
      <c r="C39" s="14">
        <f>VLOOKUP(B39,'[1]SH01 Second Homes'!$C$2:$M$370,3,0)</f>
        <v>22</v>
      </c>
      <c r="D39" s="14">
        <f>VLOOKUP(B39,'[1]SH01 Second Homes'!$C$2:$M$370,11,0)</f>
        <v>70</v>
      </c>
      <c r="E39" s="14">
        <f t="shared" si="6"/>
        <v>48</v>
      </c>
      <c r="F39" s="22">
        <f t="shared" si="7"/>
        <v>2.1818181818181817</v>
      </c>
      <c r="H39" s="11" t="s">
        <v>147</v>
      </c>
      <c r="I39" s="24" t="s">
        <v>175</v>
      </c>
      <c r="J39" s="14">
        <f>VLOOKUP(I39,'[1]SH01 Second Homes'!$C$2:$M$370,3,0)</f>
        <v>651</v>
      </c>
      <c r="K39" s="14">
        <f>VLOOKUP(I39,'[1]SH01 Second Homes'!$C$2:$M$370,11,0)</f>
        <v>604</v>
      </c>
      <c r="L39" s="14">
        <f t="shared" si="0"/>
        <v>-47</v>
      </c>
      <c r="M39" s="22">
        <f t="shared" si="1"/>
        <v>-7.2196620583717355E-2</v>
      </c>
    </row>
    <row r="40" spans="2:13" x14ac:dyDescent="0.25">
      <c r="B40" s="24" t="s">
        <v>153</v>
      </c>
      <c r="C40" s="14">
        <f>VLOOKUP(B40,'[1]SH01 Second Homes'!$C$2:$M$370,3,0)</f>
        <v>71</v>
      </c>
      <c r="D40" s="14">
        <f>VLOOKUP(B40,'[1]SH01 Second Homes'!$C$2:$M$370,11,0)</f>
        <v>133</v>
      </c>
      <c r="E40" s="14">
        <f t="shared" si="6"/>
        <v>62</v>
      </c>
      <c r="F40" s="22">
        <f t="shared" si="7"/>
        <v>0.87323943661971826</v>
      </c>
      <c r="H40" s="11" t="s">
        <v>145</v>
      </c>
      <c r="I40" s="24" t="s">
        <v>176</v>
      </c>
      <c r="J40" s="14">
        <f>VLOOKUP(I40,'[1]SH01 Second Homes'!$C$2:$M$370,3,0)</f>
        <v>583</v>
      </c>
      <c r="K40" s="14">
        <f>VLOOKUP(I40,'[1]SH01 Second Homes'!$C$2:$M$370,11,0)</f>
        <v>539</v>
      </c>
      <c r="L40" s="14">
        <f t="shared" si="0"/>
        <v>-44</v>
      </c>
      <c r="M40" s="22">
        <f t="shared" si="1"/>
        <v>-7.5471698113207544E-2</v>
      </c>
    </row>
    <row r="41" spans="2:13" x14ac:dyDescent="0.25">
      <c r="B41" s="24" t="s">
        <v>159</v>
      </c>
      <c r="C41" s="14">
        <f>VLOOKUP(B41,'[1]SH01 Second Homes'!$C$2:$M$370,3,0)</f>
        <v>62</v>
      </c>
      <c r="D41" s="14">
        <f>VLOOKUP(B41,'[1]SH01 Second Homes'!$C$2:$M$370,11,0)</f>
        <v>94</v>
      </c>
      <c r="E41" s="14">
        <f t="shared" si="6"/>
        <v>32</v>
      </c>
      <c r="F41" s="22">
        <f t="shared" si="7"/>
        <v>0.5161290322580645</v>
      </c>
      <c r="H41" s="11" t="s">
        <v>151</v>
      </c>
      <c r="I41" s="24" t="s">
        <v>177</v>
      </c>
      <c r="J41" s="14">
        <f>VLOOKUP(I41,'[1]SH01 Second Homes'!$C$2:$M$370,3,0)</f>
        <v>979</v>
      </c>
      <c r="K41" s="14">
        <f>VLOOKUP(I41,'[1]SH01 Second Homes'!$C$2:$M$370,11,0)</f>
        <v>904</v>
      </c>
      <c r="L41" s="14">
        <f t="shared" si="0"/>
        <v>-75</v>
      </c>
      <c r="M41" s="22">
        <f t="shared" si="1"/>
        <v>-7.6608784473953015E-2</v>
      </c>
    </row>
    <row r="42" spans="2:13" x14ac:dyDescent="0.25">
      <c r="B42" s="24" t="s">
        <v>163</v>
      </c>
      <c r="C42" s="14">
        <f>VLOOKUP(B42,'[1]SH01 Second Homes'!$C$2:$M$370,3,0)</f>
        <v>267</v>
      </c>
      <c r="D42" s="14">
        <f>VLOOKUP(B42,'[1]SH01 Second Homes'!$C$2:$M$370,11,0)</f>
        <v>399</v>
      </c>
      <c r="E42" s="14">
        <f t="shared" si="6"/>
        <v>132</v>
      </c>
      <c r="F42" s="22">
        <f t="shared" si="7"/>
        <v>0.4943820224719101</v>
      </c>
      <c r="H42" s="11" t="s">
        <v>151</v>
      </c>
      <c r="I42" s="24" t="s">
        <v>178</v>
      </c>
      <c r="J42" s="14">
        <f>VLOOKUP(I42,'[1]SH01 Second Homes'!$C$2:$M$370,3,0)</f>
        <v>569</v>
      </c>
      <c r="K42" s="14">
        <f>VLOOKUP(I42,'[1]SH01 Second Homes'!$C$2:$M$370,11,0)</f>
        <v>502</v>
      </c>
      <c r="L42" s="14">
        <f t="shared" si="0"/>
        <v>-67</v>
      </c>
      <c r="M42" s="22">
        <f t="shared" si="1"/>
        <v>-0.11775043936731107</v>
      </c>
    </row>
    <row r="43" spans="2:13" x14ac:dyDescent="0.25">
      <c r="B43" s="24" t="s">
        <v>165</v>
      </c>
      <c r="C43" s="14">
        <f>VLOOKUP(B43,'[1]SH01 Second Homes'!$C$2:$M$370,3,0)</f>
        <v>117</v>
      </c>
      <c r="D43" s="14">
        <f>VLOOKUP(B43,'[1]SH01 Second Homes'!$C$2:$M$370,11,0)</f>
        <v>172</v>
      </c>
      <c r="E43" s="14">
        <f t="shared" si="6"/>
        <v>55</v>
      </c>
      <c r="F43" s="22">
        <f t="shared" si="7"/>
        <v>0.47008547008547008</v>
      </c>
      <c r="H43" s="11" t="s">
        <v>145</v>
      </c>
      <c r="I43" s="24" t="s">
        <v>179</v>
      </c>
      <c r="J43" s="14">
        <f>VLOOKUP(I43,'[1]SH01 Second Homes'!$C$2:$M$370,3,0)</f>
        <v>791</v>
      </c>
      <c r="K43" s="14">
        <f>VLOOKUP(I43,'[1]SH01 Second Homes'!$C$2:$M$370,11,0)</f>
        <v>657</v>
      </c>
      <c r="L43" s="14">
        <f t="shared" si="0"/>
        <v>-134</v>
      </c>
      <c r="M43" s="22">
        <f t="shared" si="1"/>
        <v>-0.16940581542351454</v>
      </c>
    </row>
    <row r="44" spans="2:13" x14ac:dyDescent="0.25">
      <c r="B44" s="24" t="s">
        <v>168</v>
      </c>
      <c r="C44" s="14">
        <f>VLOOKUP(B44,'[1]SH01 Second Homes'!$C$2:$M$370,3,0)</f>
        <v>123</v>
      </c>
      <c r="D44" s="14">
        <f>VLOOKUP(B44,'[1]SH01 Second Homes'!$C$2:$M$370,11,0)</f>
        <v>155</v>
      </c>
      <c r="E44" s="14">
        <f t="shared" si="6"/>
        <v>32</v>
      </c>
      <c r="F44" s="22">
        <f t="shared" si="7"/>
        <v>0.26016260162601629</v>
      </c>
      <c r="H44" s="11" t="s">
        <v>140</v>
      </c>
      <c r="I44" s="24" t="s">
        <v>172</v>
      </c>
      <c r="J44" s="14">
        <f>VLOOKUP(I44,'[1]SH01 Second Homes'!$C$2:$M$370,3,0)</f>
        <v>734</v>
      </c>
      <c r="K44" s="14">
        <f>VLOOKUP(I44,'[1]SH01 Second Homes'!$C$2:$M$370,11,0)</f>
        <v>600</v>
      </c>
      <c r="L44" s="14">
        <f t="shared" si="0"/>
        <v>-134</v>
      </c>
      <c r="M44" s="22">
        <f t="shared" si="1"/>
        <v>-0.18256130790190736</v>
      </c>
    </row>
    <row r="45" spans="2:13" x14ac:dyDescent="0.25">
      <c r="B45" s="24" t="s">
        <v>170</v>
      </c>
      <c r="C45" s="14">
        <f>VLOOKUP(B45,'[1]SH01 Second Homes'!$C$2:$M$370,3,0)</f>
        <v>76</v>
      </c>
      <c r="D45" s="14">
        <f>VLOOKUP(B45,'[1]SH01 Second Homes'!$C$2:$M$370,11,0)</f>
        <v>80</v>
      </c>
      <c r="E45" s="14">
        <f t="shared" si="6"/>
        <v>4</v>
      </c>
      <c r="F45" s="22">
        <f t="shared" si="7"/>
        <v>5.2631578947368418E-2</v>
      </c>
      <c r="H45" s="11" t="s">
        <v>151</v>
      </c>
      <c r="I45" s="24" t="s">
        <v>180</v>
      </c>
      <c r="J45" s="14">
        <f>VLOOKUP(I45,'[1]SH01 Second Homes'!$C$2:$M$370,3,0)</f>
        <v>795</v>
      </c>
      <c r="K45" s="14">
        <f>VLOOKUP(I45,'[1]SH01 Second Homes'!$C$2:$M$370,11,0)</f>
        <v>572</v>
      </c>
      <c r="L45" s="14">
        <f t="shared" si="0"/>
        <v>-223</v>
      </c>
      <c r="M45" s="22">
        <f t="shared" si="1"/>
        <v>-0.28050314465408804</v>
      </c>
    </row>
    <row r="46" spans="2:13" x14ac:dyDescent="0.25">
      <c r="B46" s="24" t="s">
        <v>171</v>
      </c>
      <c r="C46" s="14">
        <f>VLOOKUP(B46,'[1]SH01 Second Homes'!$C$2:$M$370,3,0)</f>
        <v>218</v>
      </c>
      <c r="D46" s="14">
        <f>VLOOKUP(B46,'[1]SH01 Second Homes'!$C$2:$M$370,11,0)</f>
        <v>225</v>
      </c>
      <c r="E46" s="14">
        <f t="shared" si="6"/>
        <v>7</v>
      </c>
      <c r="F46" s="22">
        <f t="shared" si="7"/>
        <v>3.2110091743119268E-2</v>
      </c>
      <c r="H46" s="11" t="s">
        <v>149</v>
      </c>
      <c r="I46" s="24" t="s">
        <v>164</v>
      </c>
      <c r="J46" s="14">
        <f>VLOOKUP(I46,'[1]SH01 Second Homes'!$C$2:$M$370,3,0)</f>
        <v>360</v>
      </c>
      <c r="K46" s="14">
        <f>VLOOKUP(I46,'[1]SH01 Second Homes'!$C$2:$M$370,11,0)</f>
        <v>257</v>
      </c>
      <c r="L46" s="14">
        <f t="shared" si="0"/>
        <v>-103</v>
      </c>
      <c r="M46" s="22">
        <f t="shared" si="1"/>
        <v>-0.28611111111111109</v>
      </c>
    </row>
    <row r="47" spans="2:13" x14ac:dyDescent="0.25">
      <c r="B47" s="24" t="s">
        <v>176</v>
      </c>
      <c r="C47" s="14">
        <f>VLOOKUP(B47,'[1]SH01 Second Homes'!$C$2:$M$370,3,0)</f>
        <v>583</v>
      </c>
      <c r="D47" s="14">
        <f>VLOOKUP(B47,'[1]SH01 Second Homes'!$C$2:$M$370,11,0)</f>
        <v>539</v>
      </c>
      <c r="E47" s="14">
        <f t="shared" si="6"/>
        <v>-44</v>
      </c>
      <c r="F47" s="22">
        <f t="shared" si="7"/>
        <v>-7.5471698113207544E-2</v>
      </c>
      <c r="H47" s="11" t="s">
        <v>147</v>
      </c>
      <c r="I47" s="24" t="s">
        <v>181</v>
      </c>
      <c r="J47" s="14">
        <f>VLOOKUP(I47,'[1]SH01 Second Homes'!$C$2:$M$370,3,0)</f>
        <v>254</v>
      </c>
      <c r="K47" s="14">
        <f>VLOOKUP(I47,'[1]SH01 Second Homes'!$C$2:$M$370,11,0)</f>
        <v>169</v>
      </c>
      <c r="L47" s="14">
        <f t="shared" si="0"/>
        <v>-85</v>
      </c>
      <c r="M47" s="22">
        <f t="shared" si="1"/>
        <v>-0.3346456692913386</v>
      </c>
    </row>
    <row r="48" spans="2:13" x14ac:dyDescent="0.25">
      <c r="B48" s="24" t="s">
        <v>179</v>
      </c>
      <c r="C48" s="14">
        <f>VLOOKUP(B48,'[1]SH01 Second Homes'!$C$2:$M$370,3,0)</f>
        <v>791</v>
      </c>
      <c r="D48" s="14">
        <f>VLOOKUP(B48,'[1]SH01 Second Homes'!$C$2:$M$370,11,0)</f>
        <v>657</v>
      </c>
      <c r="E48" s="14">
        <f t="shared" si="6"/>
        <v>-134</v>
      </c>
      <c r="F48" s="22">
        <f t="shared" si="7"/>
        <v>-0.16940581542351454</v>
      </c>
      <c r="H48" s="11" t="s">
        <v>140</v>
      </c>
      <c r="I48" s="24" t="s">
        <v>173</v>
      </c>
      <c r="J48" s="14">
        <f>VLOOKUP(I48,'[1]SH01 Second Homes'!$C$2:$M$370,3,0)</f>
        <v>438</v>
      </c>
      <c r="K48" s="14">
        <f>VLOOKUP(I48,'[1]SH01 Second Homes'!$C$2:$M$370,11,0)</f>
        <v>281</v>
      </c>
      <c r="L48" s="14">
        <f t="shared" si="0"/>
        <v>-157</v>
      </c>
      <c r="M48" s="22">
        <f t="shared" si="1"/>
        <v>-0.35844748858447489</v>
      </c>
    </row>
    <row r="49" spans="2:13" x14ac:dyDescent="0.25">
      <c r="B49" s="24" t="s">
        <v>182</v>
      </c>
      <c r="C49" s="14">
        <f>VLOOKUP(B49,'[1]SH01 Second Homes'!$C$2:$M$370,3,0)</f>
        <v>381</v>
      </c>
      <c r="D49" s="14">
        <f>VLOOKUP(B49,'[1]SH01 Second Homes'!$C$2:$M$370,11,0)</f>
        <v>200</v>
      </c>
      <c r="E49" s="14">
        <f t="shared" si="6"/>
        <v>-181</v>
      </c>
      <c r="F49" s="22">
        <f t="shared" si="7"/>
        <v>-0.47506561679790027</v>
      </c>
      <c r="H49" s="11" t="s">
        <v>145</v>
      </c>
      <c r="I49" s="24" t="s">
        <v>182</v>
      </c>
      <c r="J49" s="14">
        <f>VLOOKUP(I49,'[1]SH01 Second Homes'!$C$2:$M$370,3,0)</f>
        <v>381</v>
      </c>
      <c r="K49" s="14">
        <f>VLOOKUP(I49,'[1]SH01 Second Homes'!$C$2:$M$370,11,0)</f>
        <v>200</v>
      </c>
      <c r="L49" s="14">
        <f t="shared" si="0"/>
        <v>-181</v>
      </c>
      <c r="M49" s="22">
        <f t="shared" si="1"/>
        <v>-0.47506561679790027</v>
      </c>
    </row>
    <row r="51" spans="2:13" x14ac:dyDescent="0.25">
      <c r="B51" s="11" t="s">
        <v>147</v>
      </c>
      <c r="C51" s="12">
        <v>2010</v>
      </c>
      <c r="D51" s="12">
        <v>2018</v>
      </c>
      <c r="E51" s="12" t="s">
        <v>67</v>
      </c>
      <c r="F51" s="12" t="s">
        <v>68</v>
      </c>
    </row>
    <row r="52" spans="2:13" x14ac:dyDescent="0.25">
      <c r="B52" s="24" t="s">
        <v>148</v>
      </c>
      <c r="C52" s="14">
        <f>VLOOKUP(B52,'[1]SH01 Second Homes'!$C$2:$M$370,3,0)</f>
        <v>100</v>
      </c>
      <c r="D52" s="14">
        <f>VLOOKUP(B52,'[1]SH01 Second Homes'!$C$2:$M$370,11,0)</f>
        <v>373</v>
      </c>
      <c r="E52" s="14">
        <f>D52-C52</f>
        <v>273</v>
      </c>
      <c r="F52" s="22">
        <f>(D52-C52)/C52</f>
        <v>2.73</v>
      </c>
    </row>
    <row r="53" spans="2:13" x14ac:dyDescent="0.25">
      <c r="B53" s="24" t="s">
        <v>161</v>
      </c>
      <c r="C53" s="14">
        <f>VLOOKUP(B53,'[1]SH01 Second Homes'!$C$2:$M$370,3,0)</f>
        <v>26</v>
      </c>
      <c r="D53" s="14">
        <f>VLOOKUP(B53,'[1]SH01 Second Homes'!$C$2:$M$370,11,0)</f>
        <v>39</v>
      </c>
      <c r="E53" s="14">
        <f>D53-C53</f>
        <v>13</v>
      </c>
      <c r="F53" s="22">
        <f>(D53-C53)/C53</f>
        <v>0.5</v>
      </c>
    </row>
    <row r="54" spans="2:13" x14ac:dyDescent="0.25">
      <c r="B54" s="24" t="s">
        <v>174</v>
      </c>
      <c r="C54" s="14">
        <f>VLOOKUP(B54,'[1]SH01 Second Homes'!$C$2:$M$370,3,0)</f>
        <v>591</v>
      </c>
      <c r="D54" s="14">
        <f>VLOOKUP(B54,'[1]SH01 Second Homes'!$C$2:$M$370,11,0)</f>
        <v>597</v>
      </c>
      <c r="E54" s="14">
        <f>D54-C54</f>
        <v>6</v>
      </c>
      <c r="F54" s="22">
        <f>(D54-C54)/C54</f>
        <v>1.015228426395939E-2</v>
      </c>
    </row>
    <row r="55" spans="2:13" x14ac:dyDescent="0.25">
      <c r="B55" s="24" t="s">
        <v>175</v>
      </c>
      <c r="C55" s="14">
        <f>VLOOKUP(B55,'[1]SH01 Second Homes'!$C$2:$M$370,3,0)</f>
        <v>651</v>
      </c>
      <c r="D55" s="14">
        <f>VLOOKUP(B55,'[1]SH01 Second Homes'!$C$2:$M$370,11,0)</f>
        <v>604</v>
      </c>
      <c r="E55" s="14">
        <f>D55-C55</f>
        <v>-47</v>
      </c>
      <c r="F55" s="22">
        <f>(D55-C55)/C55</f>
        <v>-7.2196620583717355E-2</v>
      </c>
    </row>
    <row r="56" spans="2:13" x14ac:dyDescent="0.25">
      <c r="B56" s="24" t="s">
        <v>181</v>
      </c>
      <c r="C56" s="14">
        <f>VLOOKUP(B56,'[1]SH01 Second Homes'!$C$2:$M$370,3,0)</f>
        <v>254</v>
      </c>
      <c r="D56" s="14">
        <f>VLOOKUP(B56,'[1]SH01 Second Homes'!$C$2:$M$370,11,0)</f>
        <v>169</v>
      </c>
      <c r="E56" s="14">
        <f>D56-C56</f>
        <v>-85</v>
      </c>
      <c r="F56" s="22">
        <f>(D56-C56)/C56</f>
        <v>-0.3346456692913386</v>
      </c>
    </row>
    <row r="57" spans="2:13" x14ac:dyDescent="0.25">
      <c r="C57" s="6"/>
      <c r="D57" s="6"/>
      <c r="E57" s="6"/>
      <c r="F57" s="6"/>
    </row>
    <row r="58" spans="2:13" x14ac:dyDescent="0.25">
      <c r="B58" s="11" t="s">
        <v>151</v>
      </c>
      <c r="C58" s="12">
        <v>2010</v>
      </c>
      <c r="D58" s="12">
        <v>2018</v>
      </c>
      <c r="E58" s="12" t="s">
        <v>67</v>
      </c>
      <c r="F58" s="12" t="s">
        <v>68</v>
      </c>
    </row>
    <row r="59" spans="2:13" x14ac:dyDescent="0.25">
      <c r="B59" s="24" t="s">
        <v>152</v>
      </c>
      <c r="C59" s="14">
        <f>VLOOKUP(B59,'[1]SH01 Second Homes'!$C$2:$M$370,3,0)</f>
        <v>57</v>
      </c>
      <c r="D59" s="14">
        <f>VLOOKUP(B59,'[1]SH01 Second Homes'!$C$2:$M$370,11,0)</f>
        <v>169</v>
      </c>
      <c r="E59" s="14">
        <f t="shared" ref="E59:E64" si="8">D59-C59</f>
        <v>112</v>
      </c>
      <c r="F59" s="22">
        <f t="shared" ref="F59:F64" si="9">(D59-C59)/C59</f>
        <v>1.9649122807017543</v>
      </c>
    </row>
    <row r="60" spans="2:13" x14ac:dyDescent="0.25">
      <c r="B60" s="24" t="s">
        <v>43</v>
      </c>
      <c r="C60" s="14">
        <f>VLOOKUP(B60,'[1]SH01 Second Homes'!$C$2:$M$370,3,0)</f>
        <v>32</v>
      </c>
      <c r="D60" s="14">
        <f>VLOOKUP(B60,'[1]SH01 Second Homes'!$C$2:$M$370,11,0)</f>
        <v>89</v>
      </c>
      <c r="E60" s="14">
        <f t="shared" si="8"/>
        <v>57</v>
      </c>
      <c r="F60" s="22">
        <f t="shared" si="9"/>
        <v>1.78125</v>
      </c>
    </row>
    <row r="61" spans="2:13" x14ac:dyDescent="0.25">
      <c r="B61" s="24" t="s">
        <v>155</v>
      </c>
      <c r="C61" s="14">
        <f>VLOOKUP(B61,'[1]SH01 Second Homes'!$C$2:$M$370,3,0)</f>
        <v>802</v>
      </c>
      <c r="D61" s="14">
        <f>VLOOKUP(B61,'[1]SH01 Second Homes'!$C$2:$M$370,11,0)</f>
        <v>1488</v>
      </c>
      <c r="E61" s="14">
        <f t="shared" si="8"/>
        <v>686</v>
      </c>
      <c r="F61" s="22">
        <f t="shared" si="9"/>
        <v>0.85536159600997508</v>
      </c>
    </row>
    <row r="62" spans="2:13" x14ac:dyDescent="0.25">
      <c r="B62" s="24" t="s">
        <v>177</v>
      </c>
      <c r="C62" s="14">
        <f>VLOOKUP(B62,'[1]SH01 Second Homes'!$C$2:$M$370,3,0)</f>
        <v>979</v>
      </c>
      <c r="D62" s="14">
        <f>VLOOKUP(B62,'[1]SH01 Second Homes'!$C$2:$M$370,11,0)</f>
        <v>904</v>
      </c>
      <c r="E62" s="14">
        <f t="shared" si="8"/>
        <v>-75</v>
      </c>
      <c r="F62" s="22">
        <f t="shared" si="9"/>
        <v>-7.6608784473953015E-2</v>
      </c>
    </row>
    <row r="63" spans="2:13" x14ac:dyDescent="0.25">
      <c r="B63" s="24" t="s">
        <v>178</v>
      </c>
      <c r="C63" s="14">
        <f>VLOOKUP(B63,'[1]SH01 Second Homes'!$C$2:$M$370,3,0)</f>
        <v>569</v>
      </c>
      <c r="D63" s="14">
        <f>VLOOKUP(B63,'[1]SH01 Second Homes'!$C$2:$M$370,11,0)</f>
        <v>502</v>
      </c>
      <c r="E63" s="14">
        <f t="shared" si="8"/>
        <v>-67</v>
      </c>
      <c r="F63" s="22">
        <f t="shared" si="9"/>
        <v>-0.11775043936731107</v>
      </c>
    </row>
    <row r="64" spans="2:13" x14ac:dyDescent="0.25">
      <c r="B64" s="24" t="s">
        <v>180</v>
      </c>
      <c r="C64" s="14">
        <f>VLOOKUP(B64,'[1]SH01 Second Homes'!$C$2:$M$370,3,0)</f>
        <v>795</v>
      </c>
      <c r="D64" s="14">
        <f>VLOOKUP(B64,'[1]SH01 Second Homes'!$C$2:$M$370,11,0)</f>
        <v>572</v>
      </c>
      <c r="E64" s="14">
        <f t="shared" si="8"/>
        <v>-223</v>
      </c>
      <c r="F64" s="22">
        <f t="shared" si="9"/>
        <v>-0.28050314465408804</v>
      </c>
    </row>
  </sheetData>
  <autoFilter ref="B58:F64"/>
  <conditionalFormatting sqref="F26:F35">
    <cfRule type="colorScale" priority="13">
      <colorScale>
        <cfvo type="min"/>
        <cfvo type="percentile" val="50"/>
        <cfvo type="max"/>
        <color rgb="FFF8696B"/>
        <color rgb="FFFFEB84"/>
        <color rgb="FF63BE7B"/>
      </colorScale>
    </cfRule>
  </conditionalFormatting>
  <conditionalFormatting sqref="F18:F23">
    <cfRule type="colorScale" priority="14">
      <colorScale>
        <cfvo type="min"/>
        <cfvo type="percentile" val="50"/>
        <cfvo type="max"/>
        <color rgb="FFF8696B"/>
        <color rgb="FFFFEB84"/>
        <color rgb="FF63BE7B"/>
      </colorScale>
    </cfRule>
  </conditionalFormatting>
  <conditionalFormatting sqref="M7:M49">
    <cfRule type="colorScale" priority="11">
      <colorScale>
        <cfvo type="min"/>
        <cfvo type="percentile" val="50"/>
        <cfvo type="max"/>
        <color rgb="FFF8696B"/>
        <color rgb="FFFFEB84"/>
        <color rgb="FF63BE7B"/>
      </colorScale>
    </cfRule>
  </conditionalFormatting>
  <conditionalFormatting sqref="F38:F49">
    <cfRule type="colorScale" priority="7">
      <colorScale>
        <cfvo type="min"/>
        <cfvo type="percentile" val="50"/>
        <cfvo type="max"/>
        <color rgb="FFF8696B"/>
        <color rgb="FFFFEB84"/>
        <color rgb="FF63BE7B"/>
      </colorScale>
    </cfRule>
  </conditionalFormatting>
  <conditionalFormatting sqref="F52:F56">
    <cfRule type="colorScale" priority="5">
      <colorScale>
        <cfvo type="min"/>
        <cfvo type="percentile" val="50"/>
        <cfvo type="max"/>
        <color rgb="FFF8696B"/>
        <color rgb="FFFFEB84"/>
        <color rgb="FF63BE7B"/>
      </colorScale>
    </cfRule>
  </conditionalFormatting>
  <conditionalFormatting sqref="F59:F64">
    <cfRule type="colorScale" priority="3">
      <colorScale>
        <cfvo type="min"/>
        <cfvo type="percentile" val="50"/>
        <cfvo type="max"/>
        <color rgb="FFF8696B"/>
        <color rgb="FFFFEB84"/>
        <color rgb="FF63BE7B"/>
      </colorScale>
    </cfRule>
  </conditionalFormatting>
  <conditionalFormatting sqref="F11:F14">
    <cfRule type="colorScale" priority="44">
      <colorScale>
        <cfvo type="min"/>
        <cfvo type="percentile" val="50"/>
        <cfvo type="max"/>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6"/>
  <sheetViews>
    <sheetView topLeftCell="O1" workbookViewId="0">
      <selection activeCell="H33" sqref="H33"/>
    </sheetView>
  </sheetViews>
  <sheetFormatPr defaultRowHeight="15" x14ac:dyDescent="0.25"/>
  <cols>
    <col min="1" max="1" width="9.140625" style="6"/>
    <col min="2" max="2" width="26" style="6" customWidth="1"/>
    <col min="3" max="7" width="9.140625" style="6"/>
    <col min="8" max="8" width="30.7109375" style="6" customWidth="1"/>
    <col min="9" max="9" width="27.85546875" style="6" customWidth="1"/>
    <col min="10" max="12" width="9.140625" style="6"/>
    <col min="13" max="13" width="14.5703125" style="6" bestFit="1" customWidth="1"/>
    <col min="14" max="16384" width="9.140625" style="6"/>
  </cols>
  <sheetData>
    <row r="1" spans="2:14" ht="23.25" x14ac:dyDescent="0.35">
      <c r="B1" s="19" t="s">
        <v>183</v>
      </c>
    </row>
    <row r="4" spans="2:14" x14ac:dyDescent="0.25">
      <c r="B4" s="13"/>
      <c r="C4" s="20">
        <v>2010</v>
      </c>
      <c r="D4" s="20">
        <v>2018</v>
      </c>
      <c r="E4" s="20" t="s">
        <v>67</v>
      </c>
      <c r="F4" s="20" t="s">
        <v>68</v>
      </c>
      <c r="G4" s="13"/>
      <c r="H4" s="12" t="s">
        <v>13</v>
      </c>
      <c r="I4" s="12" t="s">
        <v>14</v>
      </c>
      <c r="J4" s="12">
        <v>2010</v>
      </c>
      <c r="K4" s="12">
        <v>2018</v>
      </c>
      <c r="L4" s="12" t="s">
        <v>67</v>
      </c>
      <c r="M4" s="12" t="s">
        <v>68</v>
      </c>
    </row>
    <row r="5" spans="2:14" x14ac:dyDescent="0.25">
      <c r="B5" s="21" t="s">
        <v>5</v>
      </c>
      <c r="C5" s="14">
        <f>VLOOKUP(B5,'[1]SH01 Second Homes'!$C$2:$M$370,3,0)</f>
        <v>8607</v>
      </c>
      <c r="D5" s="14">
        <f>VLOOKUP(B5,'[1]SH01 Second Homes'!$C$2:$M$370,11,0)</f>
        <v>11416</v>
      </c>
      <c r="E5" s="14">
        <f>D5-C5</f>
        <v>2809</v>
      </c>
      <c r="F5" s="22">
        <f>(D5-C5)/C5</f>
        <v>0.32636226327407925</v>
      </c>
      <c r="G5" s="13"/>
      <c r="H5" s="11" t="s">
        <v>184</v>
      </c>
      <c r="I5" s="24" t="s">
        <v>41</v>
      </c>
      <c r="J5" s="14">
        <f>VLOOKUP(I5,'[1]SH01 Second Homes'!$C$2:$M$370,3,0)</f>
        <v>90</v>
      </c>
      <c r="K5" s="14">
        <f>VLOOKUP(I5,'[1]SH01 Second Homes'!$C$2:$M$370,11,0)</f>
        <v>529</v>
      </c>
      <c r="L5" s="14">
        <f t="shared" ref="L5:L17" si="0">K5-J5</f>
        <v>439</v>
      </c>
      <c r="M5" s="22">
        <f t="shared" ref="M5:M17" si="1">(K5-J5)/J5</f>
        <v>4.8777777777777782</v>
      </c>
    </row>
    <row r="6" spans="2:14" x14ac:dyDescent="0.25">
      <c r="B6" s="13"/>
      <c r="C6" s="13"/>
      <c r="D6" s="13"/>
      <c r="E6" s="13"/>
      <c r="F6" s="13"/>
      <c r="G6" s="13"/>
      <c r="H6" s="11" t="s">
        <v>151</v>
      </c>
      <c r="I6" s="24" t="s">
        <v>185</v>
      </c>
      <c r="J6" s="14">
        <f>VLOOKUP(I6,'[1]SH01 Second Homes'!$C$2:$M$370,3,0)</f>
        <v>93</v>
      </c>
      <c r="K6" s="14">
        <f>VLOOKUP(I6,'[1]SH01 Second Homes'!$C$2:$M$370,11,0)</f>
        <v>240</v>
      </c>
      <c r="L6" s="14">
        <f t="shared" si="0"/>
        <v>147</v>
      </c>
      <c r="M6" s="22">
        <f t="shared" si="1"/>
        <v>1.5806451612903225</v>
      </c>
    </row>
    <row r="7" spans="2:14" ht="18.75" x14ac:dyDescent="0.3">
      <c r="B7" s="27" t="s">
        <v>186</v>
      </c>
      <c r="C7" s="13"/>
      <c r="D7" s="13"/>
      <c r="E7" s="13"/>
      <c r="F7" s="13"/>
      <c r="G7" s="13"/>
      <c r="H7" s="11" t="s">
        <v>184</v>
      </c>
      <c r="I7" s="24" t="s">
        <v>187</v>
      </c>
      <c r="J7" s="14">
        <f>VLOOKUP(I7,'[1]SH01 Second Homes'!$C$2:$M$370,3,0)</f>
        <v>1465</v>
      </c>
      <c r="K7" s="14">
        <f>VLOOKUP(I7,'[1]SH01 Second Homes'!$C$2:$M$370,11,0)</f>
        <v>2562</v>
      </c>
      <c r="L7" s="14">
        <f t="shared" si="0"/>
        <v>1097</v>
      </c>
      <c r="M7" s="22">
        <f t="shared" si="1"/>
        <v>0.74880546075085319</v>
      </c>
    </row>
    <row r="8" spans="2:14" x14ac:dyDescent="0.25">
      <c r="B8" s="11" t="s">
        <v>13</v>
      </c>
      <c r="C8" s="12">
        <v>2010</v>
      </c>
      <c r="D8" s="12">
        <v>2018</v>
      </c>
      <c r="E8" s="12" t="s">
        <v>67</v>
      </c>
      <c r="F8" s="12" t="s">
        <v>68</v>
      </c>
      <c r="G8" s="13"/>
      <c r="H8" s="11" t="s">
        <v>184</v>
      </c>
      <c r="I8" s="24" t="s">
        <v>184</v>
      </c>
      <c r="J8" s="14">
        <f>VLOOKUP(I8,'[1]SH01 Second Homes'!$C$2:$M$370,3,0)</f>
        <v>2797</v>
      </c>
      <c r="K8" s="14">
        <f>VLOOKUP(I8,'[1]SH01 Second Homes'!$C$2:$M$370,11,0)</f>
        <v>4584</v>
      </c>
      <c r="L8" s="14">
        <f t="shared" si="0"/>
        <v>1787</v>
      </c>
      <c r="M8" s="22">
        <f t="shared" si="1"/>
        <v>0.63889882016446198</v>
      </c>
    </row>
    <row r="9" spans="2:14" x14ac:dyDescent="0.25">
      <c r="B9" s="14" t="s">
        <v>184</v>
      </c>
      <c r="C9" s="14">
        <f>VLOOKUP(B9,'[1]SH01 Second Homes'!$C$2:$M$370,3,0)</f>
        <v>2797</v>
      </c>
      <c r="D9" s="14">
        <f>VLOOKUP(B9,'[1]SH01 Second Homes'!$C$2:$M$370,11,0)</f>
        <v>4584</v>
      </c>
      <c r="E9" s="14">
        <f>D9-C9</f>
        <v>1787</v>
      </c>
      <c r="F9" s="22">
        <f>(D9-C9)/C9</f>
        <v>0.63889882016446198</v>
      </c>
      <c r="G9" s="13"/>
      <c r="H9" s="11" t="s">
        <v>151</v>
      </c>
      <c r="I9" s="24" t="s">
        <v>188</v>
      </c>
      <c r="J9" s="14">
        <f>VLOOKUP(I9,'[1]SH01 Second Homes'!$C$2:$M$370,3,0)</f>
        <v>279</v>
      </c>
      <c r="K9" s="14">
        <f>VLOOKUP(I9,'[1]SH01 Second Homes'!$C$2:$M$370,11,0)</f>
        <v>410</v>
      </c>
      <c r="L9" s="14">
        <f t="shared" si="0"/>
        <v>131</v>
      </c>
      <c r="M9" s="22">
        <f t="shared" si="1"/>
        <v>0.46953405017921146</v>
      </c>
    </row>
    <row r="10" spans="2:14" x14ac:dyDescent="0.25">
      <c r="G10" s="13"/>
      <c r="H10" s="11" t="s">
        <v>151</v>
      </c>
      <c r="I10" s="24" t="s">
        <v>189</v>
      </c>
      <c r="J10" s="14">
        <f>VLOOKUP(I10,'[1]SH01 Second Homes'!$C$2:$M$370,3,0)</f>
        <v>3002</v>
      </c>
      <c r="K10" s="14">
        <f>VLOOKUP(I10,'[1]SH01 Second Homes'!$C$2:$M$370,11,0)</f>
        <v>3555</v>
      </c>
      <c r="L10" s="14">
        <f t="shared" si="0"/>
        <v>553</v>
      </c>
      <c r="M10" s="22">
        <f t="shared" si="1"/>
        <v>0.18421052631578946</v>
      </c>
    </row>
    <row r="11" spans="2:14" ht="18.75" x14ac:dyDescent="0.3">
      <c r="B11" s="27" t="s">
        <v>81</v>
      </c>
      <c r="G11" s="13"/>
      <c r="H11" s="11" t="s">
        <v>151</v>
      </c>
      <c r="I11" s="24" t="s">
        <v>190</v>
      </c>
      <c r="J11" s="14">
        <f>VLOOKUP(I11,'[1]SH01 Second Homes'!$C$2:$M$370,3,0)</f>
        <v>1906</v>
      </c>
      <c r="K11" s="14">
        <f>VLOOKUP(I11,'[1]SH01 Second Homes'!$C$2:$M$370,11,0)</f>
        <v>2169</v>
      </c>
      <c r="L11" s="14">
        <f t="shared" si="0"/>
        <v>263</v>
      </c>
      <c r="M11" s="22">
        <f t="shared" si="1"/>
        <v>0.13798530954879329</v>
      </c>
    </row>
    <row r="12" spans="2:14" x14ac:dyDescent="0.25">
      <c r="B12" s="11" t="s">
        <v>184</v>
      </c>
      <c r="C12" s="12">
        <v>2010</v>
      </c>
      <c r="D12" s="12">
        <v>2018</v>
      </c>
      <c r="E12" s="12" t="s">
        <v>67</v>
      </c>
      <c r="F12" s="12" t="s">
        <v>68</v>
      </c>
      <c r="G12" s="13"/>
      <c r="H12" s="11" t="s">
        <v>184</v>
      </c>
      <c r="I12" s="24" t="s">
        <v>191</v>
      </c>
      <c r="J12" s="14">
        <f>VLOOKUP(I12,'[1]SH01 Second Homes'!$C$2:$M$370,3,0)</f>
        <v>708</v>
      </c>
      <c r="K12" s="14">
        <f>VLOOKUP(I12,'[1]SH01 Second Homes'!$C$2:$M$370,11,0)</f>
        <v>772</v>
      </c>
      <c r="L12" s="14">
        <f t="shared" si="0"/>
        <v>64</v>
      </c>
      <c r="M12" s="22">
        <f t="shared" si="1"/>
        <v>9.03954802259887E-2</v>
      </c>
    </row>
    <row r="13" spans="2:14" x14ac:dyDescent="0.25">
      <c r="B13" s="24" t="s">
        <v>41</v>
      </c>
      <c r="C13" s="14">
        <f>VLOOKUP(B13,'[1]SH01 Second Homes'!$C$2:$M$370,3,0)</f>
        <v>90</v>
      </c>
      <c r="D13" s="14">
        <f>VLOOKUP(B13,'[1]SH01 Second Homes'!$C$2:$M$370,11,0)</f>
        <v>529</v>
      </c>
      <c r="E13" s="14">
        <f>D13-C13</f>
        <v>439</v>
      </c>
      <c r="F13" s="22">
        <f>(D13-C13)/C13</f>
        <v>4.8777777777777782</v>
      </c>
      <c r="G13" s="13"/>
      <c r="H13" s="11" t="s">
        <v>151</v>
      </c>
      <c r="I13" s="24" t="s">
        <v>192</v>
      </c>
      <c r="J13" s="14">
        <f>VLOOKUP(I13,'[1]SH01 Second Homes'!$C$2:$M$370,3,0)</f>
        <v>260</v>
      </c>
      <c r="K13" s="14">
        <f>VLOOKUP(I13,'[1]SH01 Second Homes'!$C$2:$M$370,11,0)</f>
        <v>274</v>
      </c>
      <c r="L13" s="14">
        <f t="shared" si="0"/>
        <v>14</v>
      </c>
      <c r="M13" s="22">
        <f t="shared" si="1"/>
        <v>5.3846153846153849E-2</v>
      </c>
    </row>
    <row r="14" spans="2:14" x14ac:dyDescent="0.25">
      <c r="B14" s="24" t="s">
        <v>187</v>
      </c>
      <c r="C14" s="14">
        <f>VLOOKUP(B14,'[1]SH01 Second Homes'!$C$2:$M$370,3,0)</f>
        <v>1465</v>
      </c>
      <c r="D14" s="14">
        <f>VLOOKUP(B14,'[1]SH01 Second Homes'!$C$2:$M$370,11,0)</f>
        <v>2562</v>
      </c>
      <c r="E14" s="14">
        <f>D14-C14</f>
        <v>1097</v>
      </c>
      <c r="F14" s="22">
        <f>(D14-C14)/C14</f>
        <v>0.74880546075085319</v>
      </c>
      <c r="H14" s="11" t="s">
        <v>184</v>
      </c>
      <c r="I14" s="24" t="s">
        <v>193</v>
      </c>
      <c r="J14" s="14">
        <v>474</v>
      </c>
      <c r="K14" s="14">
        <f>VLOOKUP(I14,'[1]SH01 Second Homes'!$C$2:$M$370,11,0)</f>
        <v>435</v>
      </c>
      <c r="L14" s="14">
        <f t="shared" si="0"/>
        <v>-39</v>
      </c>
      <c r="M14" s="22">
        <f t="shared" si="1"/>
        <v>-8.2278481012658222E-2</v>
      </c>
      <c r="N14" s="6" t="s">
        <v>194</v>
      </c>
    </row>
    <row r="15" spans="2:14" x14ac:dyDescent="0.25">
      <c r="B15" s="24" t="s">
        <v>191</v>
      </c>
      <c r="C15" s="14">
        <f>VLOOKUP(B15,'[1]SH01 Second Homes'!$C$2:$M$370,3,0)</f>
        <v>708</v>
      </c>
      <c r="D15" s="14">
        <f>VLOOKUP(B15,'[1]SH01 Second Homes'!$C$2:$M$370,11,0)</f>
        <v>772</v>
      </c>
      <c r="E15" s="14">
        <f>D15-C15</f>
        <v>64</v>
      </c>
      <c r="F15" s="22">
        <f>(D15-C15)/C15</f>
        <v>9.03954802259887E-2</v>
      </c>
      <c r="H15" s="11" t="s">
        <v>151</v>
      </c>
      <c r="I15" s="24" t="s">
        <v>195</v>
      </c>
      <c r="J15" s="14">
        <f>VLOOKUP(I15,'[1]SH01 Second Homes'!$C$2:$M$370,3,0)</f>
        <v>24</v>
      </c>
      <c r="K15" s="14">
        <f>VLOOKUP(I15,'[1]SH01 Second Homes'!$C$2:$M$370,11,0)</f>
        <v>22</v>
      </c>
      <c r="L15" s="14">
        <f t="shared" si="0"/>
        <v>-2</v>
      </c>
      <c r="M15" s="22">
        <f t="shared" si="1"/>
        <v>-8.3333333333333329E-2</v>
      </c>
    </row>
    <row r="16" spans="2:14" x14ac:dyDescent="0.25">
      <c r="B16" s="24" t="s">
        <v>193</v>
      </c>
      <c r="C16" s="14">
        <v>474</v>
      </c>
      <c r="D16" s="14">
        <f>VLOOKUP(B16,'[1]SH01 Second Homes'!$C$2:$M$370,11,0)</f>
        <v>435</v>
      </c>
      <c r="E16" s="14">
        <f>D16-C16</f>
        <v>-39</v>
      </c>
      <c r="F16" s="22">
        <f>(D16-C16)/C16</f>
        <v>-8.2278481012658222E-2</v>
      </c>
      <c r="H16" s="11" t="s">
        <v>151</v>
      </c>
      <c r="I16" s="24" t="s">
        <v>196</v>
      </c>
      <c r="J16" s="14">
        <f>VLOOKUP(I16,'[1]SH01 Second Homes'!$C$2:$M$370,3,0)</f>
        <v>246</v>
      </c>
      <c r="K16" s="14">
        <f>VLOOKUP(I16,'[1]SH01 Second Homes'!$C$2:$M$370,11,0)</f>
        <v>162</v>
      </c>
      <c r="L16" s="14">
        <f t="shared" si="0"/>
        <v>-84</v>
      </c>
      <c r="M16" s="22">
        <f t="shared" si="1"/>
        <v>-0.34146341463414637</v>
      </c>
    </row>
    <row r="17" spans="2:13" x14ac:dyDescent="0.25">
      <c r="B17" s="24" t="s">
        <v>197</v>
      </c>
      <c r="C17" s="14">
        <f>VLOOKUP(B17,'[1]SH01 Second Homes'!$C$2:$M$370,3,0)</f>
        <v>534</v>
      </c>
      <c r="D17" s="14">
        <f>VLOOKUP(B17,'[1]SH01 Second Homes'!$C$2:$M$370,11,0)</f>
        <v>286</v>
      </c>
      <c r="E17" s="14">
        <f>D17-C17</f>
        <v>-248</v>
      </c>
      <c r="F17" s="22">
        <f>(D17-C17)/C17</f>
        <v>-0.46441947565543074</v>
      </c>
      <c r="H17" s="11" t="s">
        <v>184</v>
      </c>
      <c r="I17" s="24" t="s">
        <v>197</v>
      </c>
      <c r="J17" s="14">
        <f>VLOOKUP(I17,'[1]SH01 Second Homes'!$C$2:$M$370,3,0)</f>
        <v>534</v>
      </c>
      <c r="K17" s="14">
        <f>VLOOKUP(I17,'[1]SH01 Second Homes'!$C$2:$M$370,11,0)</f>
        <v>286</v>
      </c>
      <c r="L17" s="14">
        <f t="shared" si="0"/>
        <v>-248</v>
      </c>
      <c r="M17" s="22">
        <f t="shared" si="1"/>
        <v>-0.46441947565543074</v>
      </c>
    </row>
    <row r="18" spans="2:13" x14ac:dyDescent="0.25">
      <c r="B18" s="2"/>
      <c r="C18" s="1"/>
      <c r="D18" s="1"/>
      <c r="E18" s="1"/>
    </row>
    <row r="19" spans="2:13" x14ac:dyDescent="0.25">
      <c r="B19" s="11" t="s">
        <v>151</v>
      </c>
      <c r="C19" s="12">
        <v>2010</v>
      </c>
      <c r="D19" s="12">
        <v>2018</v>
      </c>
      <c r="E19" s="12" t="s">
        <v>67</v>
      </c>
      <c r="F19" s="12" t="s">
        <v>68</v>
      </c>
    </row>
    <row r="20" spans="2:13" x14ac:dyDescent="0.25">
      <c r="B20" s="24" t="s">
        <v>192</v>
      </c>
      <c r="C20" s="14">
        <f>VLOOKUP(B20,'[1]SH01 Second Homes'!$C$2:$M$370,3,0)</f>
        <v>260</v>
      </c>
      <c r="D20" s="14">
        <f>VLOOKUP(B20,'[1]SH01 Second Homes'!$C$2:$M$370,11,0)</f>
        <v>274</v>
      </c>
      <c r="E20" s="14">
        <f>D20-C20</f>
        <v>14</v>
      </c>
      <c r="F20" s="22">
        <f>(D20-C20)/C20</f>
        <v>5.3846153846153849E-2</v>
      </c>
    </row>
    <row r="21" spans="2:13" x14ac:dyDescent="0.25">
      <c r="B21" s="24" t="s">
        <v>190</v>
      </c>
      <c r="C21" s="14">
        <f>VLOOKUP(B21,'[1]SH01 Second Homes'!$C$2:$M$370,3,0)</f>
        <v>1906</v>
      </c>
      <c r="D21" s="14">
        <f>VLOOKUP(B21,'[1]SH01 Second Homes'!$C$2:$M$370,11,0)</f>
        <v>2169</v>
      </c>
      <c r="E21" s="14">
        <f t="shared" ref="E21:E26" si="2">D21-C21</f>
        <v>263</v>
      </c>
      <c r="F21" s="22">
        <f t="shared" ref="F21:F26" si="3">(D21-C21)/C21</f>
        <v>0.13798530954879329</v>
      </c>
    </row>
    <row r="22" spans="2:13" x14ac:dyDescent="0.25">
      <c r="B22" s="24" t="s">
        <v>196</v>
      </c>
      <c r="C22" s="14">
        <f>VLOOKUP(B22,'[1]SH01 Second Homes'!$C$2:$M$370,3,0)</f>
        <v>246</v>
      </c>
      <c r="D22" s="14">
        <f>VLOOKUP(B22,'[1]SH01 Second Homes'!$C$2:$M$370,11,0)</f>
        <v>162</v>
      </c>
      <c r="E22" s="14">
        <f t="shared" si="2"/>
        <v>-84</v>
      </c>
      <c r="F22" s="22">
        <f t="shared" si="3"/>
        <v>-0.34146341463414637</v>
      </c>
    </row>
    <row r="23" spans="2:13" x14ac:dyDescent="0.25">
      <c r="B23" s="24" t="s">
        <v>195</v>
      </c>
      <c r="C23" s="14">
        <f>VLOOKUP(B23,'[1]SH01 Second Homes'!$C$2:$M$370,3,0)</f>
        <v>24</v>
      </c>
      <c r="D23" s="14">
        <f>VLOOKUP(B23,'[1]SH01 Second Homes'!$C$2:$M$370,11,0)</f>
        <v>22</v>
      </c>
      <c r="E23" s="14">
        <f t="shared" si="2"/>
        <v>-2</v>
      </c>
      <c r="F23" s="22">
        <f t="shared" si="3"/>
        <v>-8.3333333333333329E-2</v>
      </c>
    </row>
    <row r="24" spans="2:13" x14ac:dyDescent="0.25">
      <c r="B24" s="24" t="s">
        <v>189</v>
      </c>
      <c r="C24" s="14">
        <f>VLOOKUP(B24,'[1]SH01 Second Homes'!$C$2:$M$370,3,0)</f>
        <v>3002</v>
      </c>
      <c r="D24" s="14">
        <f>VLOOKUP(B24,'[1]SH01 Second Homes'!$C$2:$M$370,11,0)</f>
        <v>3555</v>
      </c>
      <c r="E24" s="14">
        <f t="shared" si="2"/>
        <v>553</v>
      </c>
      <c r="F24" s="22">
        <f t="shared" si="3"/>
        <v>0.18421052631578946</v>
      </c>
    </row>
    <row r="25" spans="2:13" x14ac:dyDescent="0.25">
      <c r="B25" s="24" t="s">
        <v>185</v>
      </c>
      <c r="C25" s="14">
        <f>VLOOKUP(B25,'[1]SH01 Second Homes'!$C$2:$M$370,3,0)</f>
        <v>93</v>
      </c>
      <c r="D25" s="14">
        <f>VLOOKUP(B25,'[1]SH01 Second Homes'!$C$2:$M$370,11,0)</f>
        <v>240</v>
      </c>
      <c r="E25" s="14">
        <f t="shared" si="2"/>
        <v>147</v>
      </c>
      <c r="F25" s="22">
        <f t="shared" si="3"/>
        <v>1.5806451612903225</v>
      </c>
    </row>
    <row r="26" spans="2:13" x14ac:dyDescent="0.25">
      <c r="B26" s="24" t="s">
        <v>188</v>
      </c>
      <c r="C26" s="14">
        <f>VLOOKUP(B26,'[1]SH01 Second Homes'!$C$2:$M$370,3,0)</f>
        <v>279</v>
      </c>
      <c r="D26" s="14">
        <f>VLOOKUP(B26,'[1]SH01 Second Homes'!$C$2:$M$370,11,0)</f>
        <v>410</v>
      </c>
      <c r="E26" s="14">
        <f t="shared" si="2"/>
        <v>131</v>
      </c>
      <c r="F26" s="22">
        <f t="shared" si="3"/>
        <v>0.46953405017921146</v>
      </c>
    </row>
  </sheetData>
  <autoFilter ref="B12:F17">
    <sortState ref="B13:F17">
      <sortCondition descending="1" ref="F12:F17"/>
    </sortState>
  </autoFilter>
  <conditionalFormatting sqref="F13:F17">
    <cfRule type="colorScale" priority="8">
      <colorScale>
        <cfvo type="min"/>
        <cfvo type="percentile" val="50"/>
        <cfvo type="max"/>
        <color rgb="FFF8696B"/>
        <color rgb="FFFFEB84"/>
        <color rgb="FF63BE7B"/>
      </colorScale>
    </cfRule>
  </conditionalFormatting>
  <conditionalFormatting sqref="M5:M17">
    <cfRule type="colorScale" priority="5">
      <colorScale>
        <cfvo type="min"/>
        <cfvo type="percentile" val="50"/>
        <cfvo type="max"/>
        <color rgb="FFF8696B"/>
        <color rgb="FFFFEB84"/>
        <color rgb="FF63BE7B"/>
      </colorScale>
    </cfRule>
  </conditionalFormatting>
  <conditionalFormatting sqref="F9">
    <cfRule type="colorScale" priority="71">
      <colorScale>
        <cfvo type="min"/>
        <cfvo type="percentile" val="50"/>
        <cfvo type="max"/>
        <color rgb="FFF8696B"/>
        <color rgb="FFFFEB84"/>
        <color rgb="FF63BE7B"/>
      </colorScale>
    </cfRule>
  </conditionalFormatting>
  <conditionalFormatting sqref="F20:F26">
    <cfRule type="colorScale" priority="72">
      <colorScale>
        <cfvo type="min"/>
        <cfvo type="percentile" val="50"/>
        <cfvo type="max"/>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76"/>
  <sheetViews>
    <sheetView topLeftCell="A45" workbookViewId="0">
      <selection activeCell="M3" sqref="M3"/>
    </sheetView>
  </sheetViews>
  <sheetFormatPr defaultRowHeight="15" x14ac:dyDescent="0.25"/>
  <cols>
    <col min="1" max="1" width="9.140625" style="6"/>
    <col min="2" max="2" width="37.28515625" style="6" customWidth="1"/>
    <col min="3" max="6" width="11.28515625" style="6" customWidth="1"/>
    <col min="7" max="7" width="9.140625" style="6"/>
    <col min="8" max="8" width="18.28515625" style="6" bestFit="1" customWidth="1"/>
    <col min="9" max="9" width="29.85546875" style="6" bestFit="1" customWidth="1"/>
    <col min="10" max="16384" width="9.140625" style="6"/>
  </cols>
  <sheetData>
    <row r="3" spans="2:13" ht="23.25" x14ac:dyDescent="0.35">
      <c r="B3" s="19" t="s">
        <v>198</v>
      </c>
    </row>
    <row r="6" spans="2:13" s="13" customFormat="1" ht="18.75" customHeight="1" x14ac:dyDescent="0.25">
      <c r="C6" s="20">
        <v>2010</v>
      </c>
      <c r="D6" s="20">
        <v>2018</v>
      </c>
      <c r="E6" s="20" t="s">
        <v>67</v>
      </c>
      <c r="F6" s="20" t="s">
        <v>68</v>
      </c>
      <c r="H6" s="12" t="s">
        <v>13</v>
      </c>
      <c r="I6" s="12" t="s">
        <v>14</v>
      </c>
      <c r="J6" s="12">
        <v>2010</v>
      </c>
      <c r="K6" s="12">
        <v>2018</v>
      </c>
      <c r="L6" s="12" t="s">
        <v>67</v>
      </c>
      <c r="M6" s="12" t="s">
        <v>68</v>
      </c>
    </row>
    <row r="7" spans="2:13" s="13" customFormat="1" ht="18.75" customHeight="1" x14ac:dyDescent="0.25">
      <c r="B7" s="21" t="s">
        <v>6</v>
      </c>
      <c r="C7" s="14">
        <f>VLOOKUP(B7,'[1]SH01 Second Homes'!$C$2:$M$370,3,0)</f>
        <v>28472</v>
      </c>
      <c r="D7" s="14">
        <f>VLOOKUP(B7,'[1]SH01 Second Homes'!$C$2:$M$370,11,0)</f>
        <v>30412</v>
      </c>
      <c r="E7" s="14">
        <f>D7-C7</f>
        <v>1940</v>
      </c>
      <c r="F7" s="22">
        <f>(D7-C7)/C7</f>
        <v>6.8137117167743746E-2</v>
      </c>
      <c r="H7" s="11" t="s">
        <v>199</v>
      </c>
      <c r="I7" s="24" t="s">
        <v>35</v>
      </c>
      <c r="J7" s="14">
        <f>VLOOKUP(I7,'[1]SH01 Second Homes'!$C$2:$M$370,3,0)</f>
        <v>45</v>
      </c>
      <c r="K7" s="14">
        <f>VLOOKUP(I7,'[1]SH01 Second Homes'!$C$2:$M$370,11,0)</f>
        <v>205</v>
      </c>
      <c r="L7" s="14">
        <f t="shared" ref="L7:L53" si="0">K7-J7</f>
        <v>160</v>
      </c>
      <c r="M7" s="22">
        <f t="shared" ref="M7:M53" si="1">(K7-J7)/J7</f>
        <v>3.5555555555555554</v>
      </c>
    </row>
    <row r="8" spans="2:13" s="13" customFormat="1" ht="18.75" customHeight="1" x14ac:dyDescent="0.25">
      <c r="H8" s="11" t="s">
        <v>199</v>
      </c>
      <c r="I8" s="24" t="s">
        <v>200</v>
      </c>
      <c r="J8" s="14">
        <f>VLOOKUP(I8,'[1]SH01 Second Homes'!$C$2:$M$370,3,0)</f>
        <v>33</v>
      </c>
      <c r="K8" s="14">
        <f>VLOOKUP(I8,'[1]SH01 Second Homes'!$C$2:$M$370,11,0)</f>
        <v>88</v>
      </c>
      <c r="L8" s="14">
        <f t="shared" si="0"/>
        <v>55</v>
      </c>
      <c r="M8" s="22">
        <f t="shared" si="1"/>
        <v>1.6666666666666667</v>
      </c>
    </row>
    <row r="9" spans="2:13" s="13" customFormat="1" ht="18.75" customHeight="1" x14ac:dyDescent="0.3">
      <c r="B9" s="27" t="s">
        <v>201</v>
      </c>
      <c r="H9" s="11" t="s">
        <v>199</v>
      </c>
      <c r="I9" s="24" t="s">
        <v>46</v>
      </c>
      <c r="J9" s="14">
        <f>VLOOKUP(I9,'[1]SH01 Second Homes'!$C$2:$M$370,3,0)</f>
        <v>182</v>
      </c>
      <c r="K9" s="14">
        <f>VLOOKUP(I9,'[1]SH01 Second Homes'!$C$2:$M$370,11,0)</f>
        <v>378</v>
      </c>
      <c r="L9" s="14">
        <f t="shared" si="0"/>
        <v>196</v>
      </c>
      <c r="M9" s="22">
        <f t="shared" si="1"/>
        <v>1.0769230769230769</v>
      </c>
    </row>
    <row r="10" spans="2:13" s="13" customFormat="1" ht="18.75" customHeight="1" x14ac:dyDescent="0.25">
      <c r="B10" s="11" t="s">
        <v>13</v>
      </c>
      <c r="C10" s="12">
        <v>2010</v>
      </c>
      <c r="D10" s="12">
        <v>2018</v>
      </c>
      <c r="E10" s="12" t="s">
        <v>67</v>
      </c>
      <c r="F10" s="12" t="s">
        <v>68</v>
      </c>
      <c r="H10" s="11" t="s">
        <v>202</v>
      </c>
      <c r="I10" s="24" t="s">
        <v>203</v>
      </c>
      <c r="J10" s="14">
        <f>VLOOKUP(I10,'[1]SH01 Second Homes'!$C$2:$M$370,3,0)</f>
        <v>154</v>
      </c>
      <c r="K10" s="14">
        <f>VLOOKUP(I10,'[1]SH01 Second Homes'!$C$2:$M$370,11,0)</f>
        <v>303</v>
      </c>
      <c r="L10" s="14">
        <f t="shared" si="0"/>
        <v>149</v>
      </c>
      <c r="M10" s="22">
        <f t="shared" si="1"/>
        <v>0.96753246753246758</v>
      </c>
    </row>
    <row r="11" spans="2:13" s="13" customFormat="1" ht="18.75" customHeight="1" x14ac:dyDescent="0.25">
      <c r="B11" s="14" t="s">
        <v>204</v>
      </c>
      <c r="C11" s="14">
        <f>VLOOKUP(B11,'[1]SH01 Second Homes'!$C$2:$M$370,3,0)</f>
        <v>2127</v>
      </c>
      <c r="D11" s="14">
        <f>VLOOKUP(B11,'[1]SH01 Second Homes'!$C$2:$M$370,11,0)</f>
        <v>2984</v>
      </c>
      <c r="E11" s="14">
        <f>D11-C11</f>
        <v>857</v>
      </c>
      <c r="F11" s="22">
        <f>(D11-C11)/C11</f>
        <v>0.40291490362012222</v>
      </c>
      <c r="H11" s="11" t="s">
        <v>205</v>
      </c>
      <c r="I11" s="24" t="s">
        <v>206</v>
      </c>
      <c r="J11" s="14">
        <f>VLOOKUP(I11,'[1]SH01 Second Homes'!$C$2:$M$370,3,0)</f>
        <v>331</v>
      </c>
      <c r="K11" s="14">
        <f>VLOOKUP(I11,'[1]SH01 Second Homes'!$C$2:$M$370,11,0)</f>
        <v>617</v>
      </c>
      <c r="L11" s="14">
        <f t="shared" si="0"/>
        <v>286</v>
      </c>
      <c r="M11" s="22">
        <f t="shared" si="1"/>
        <v>0.86404833836858008</v>
      </c>
    </row>
    <row r="12" spans="2:13" s="13" customFormat="1" ht="18.75" customHeight="1" x14ac:dyDescent="0.25">
      <c r="B12" s="14" t="s">
        <v>199</v>
      </c>
      <c r="C12" s="14">
        <f>VLOOKUP(B12,'[1]SH01 Second Homes'!$C$2:$M$370,3,0)</f>
        <v>4633</v>
      </c>
      <c r="D12" s="14">
        <f>VLOOKUP(B12,'[1]SH01 Second Homes'!$C$2:$M$370,11,0)</f>
        <v>4449</v>
      </c>
      <c r="E12" s="14">
        <f t="shared" ref="E12:E15" si="2">D12-C12</f>
        <v>-184</v>
      </c>
      <c r="F12" s="22">
        <f t="shared" ref="F12:F15" si="3">(D12-C12)/C12</f>
        <v>-3.9715087416360886E-2</v>
      </c>
      <c r="H12" s="11" t="s">
        <v>202</v>
      </c>
      <c r="I12" s="24" t="s">
        <v>207</v>
      </c>
      <c r="J12" s="14">
        <f>VLOOKUP(I12,'[1]SH01 Second Homes'!$C$2:$M$370,3,0)</f>
        <v>137</v>
      </c>
      <c r="K12" s="14">
        <f>VLOOKUP(I12,'[1]SH01 Second Homes'!$C$2:$M$370,11,0)</f>
        <v>248</v>
      </c>
      <c r="L12" s="14">
        <f t="shared" si="0"/>
        <v>111</v>
      </c>
      <c r="M12" s="22">
        <f t="shared" si="1"/>
        <v>0.81021897810218979</v>
      </c>
    </row>
    <row r="13" spans="2:13" s="13" customFormat="1" ht="18.75" customHeight="1" x14ac:dyDescent="0.25">
      <c r="B13" s="14" t="s">
        <v>202</v>
      </c>
      <c r="C13" s="14">
        <f>VLOOKUP(B13,'[1]SH01 Second Homes'!$C$2:$M$370,3,0)</f>
        <v>2222</v>
      </c>
      <c r="D13" s="14">
        <f>VLOOKUP(B13,'[1]SH01 Second Homes'!$C$2:$M$370,11,0)</f>
        <v>2007</v>
      </c>
      <c r="E13" s="14">
        <f t="shared" si="2"/>
        <v>-215</v>
      </c>
      <c r="F13" s="22">
        <f t="shared" si="3"/>
        <v>-9.6759675967596756E-2</v>
      </c>
      <c r="H13" s="11" t="s">
        <v>202</v>
      </c>
      <c r="I13" s="24" t="s">
        <v>208</v>
      </c>
      <c r="J13" s="14">
        <f>VLOOKUP(I13,'[1]SH01 Second Homes'!$C$2:$M$370,3,0)</f>
        <v>116</v>
      </c>
      <c r="K13" s="14">
        <f>VLOOKUP(I13,'[1]SH01 Second Homes'!$C$2:$M$370,11,0)</f>
        <v>197</v>
      </c>
      <c r="L13" s="14">
        <f t="shared" si="0"/>
        <v>81</v>
      </c>
      <c r="M13" s="22">
        <f t="shared" si="1"/>
        <v>0.69827586206896552</v>
      </c>
    </row>
    <row r="14" spans="2:13" s="13" customFormat="1" ht="18.75" customHeight="1" x14ac:dyDescent="0.25">
      <c r="B14" s="14" t="s">
        <v>205</v>
      </c>
      <c r="C14" s="14">
        <f>VLOOKUP(B14,'[1]SH01 Second Homes'!$C$2:$M$370,3,0)</f>
        <v>12032</v>
      </c>
      <c r="D14" s="14">
        <f>VLOOKUP(B14,'[1]SH01 Second Homes'!$C$2:$M$370,11,0)</f>
        <v>13420</v>
      </c>
      <c r="E14" s="14">
        <f t="shared" si="2"/>
        <v>1388</v>
      </c>
      <c r="F14" s="22">
        <f t="shared" si="3"/>
        <v>0.11535904255319149</v>
      </c>
      <c r="H14" s="11" t="s">
        <v>204</v>
      </c>
      <c r="I14" s="24" t="s">
        <v>209</v>
      </c>
      <c r="J14" s="14">
        <f>VLOOKUP(I14,'[1]SH01 Second Homes'!$C$2:$M$370,3,0)</f>
        <v>1223</v>
      </c>
      <c r="K14" s="14">
        <f>VLOOKUP(I14,'[1]SH01 Second Homes'!$C$2:$M$370,11,0)</f>
        <v>2054</v>
      </c>
      <c r="L14" s="14">
        <f t="shared" si="0"/>
        <v>831</v>
      </c>
      <c r="M14" s="22">
        <f t="shared" si="1"/>
        <v>0.67947669664758792</v>
      </c>
    </row>
    <row r="15" spans="2:13" s="13" customFormat="1" ht="18.75" customHeight="1" x14ac:dyDescent="0.25">
      <c r="B15" s="14" t="s">
        <v>210</v>
      </c>
      <c r="C15" s="14">
        <f>VLOOKUP(B15,'[1]SH01 Second Homes'!$C$2:$M$370,3,0)</f>
        <v>5644</v>
      </c>
      <c r="D15" s="14">
        <f>VLOOKUP(B15,'[1]SH01 Second Homes'!$C$2:$M$370,11,0)</f>
        <v>6215</v>
      </c>
      <c r="E15" s="14">
        <f t="shared" si="2"/>
        <v>571</v>
      </c>
      <c r="F15" s="22">
        <f t="shared" si="3"/>
        <v>0.10116938341601701</v>
      </c>
      <c r="H15" s="11" t="s">
        <v>205</v>
      </c>
      <c r="I15" s="24" t="s">
        <v>211</v>
      </c>
      <c r="J15" s="14">
        <f>VLOOKUP(I15,'[1]SH01 Second Homes'!$C$2:$M$370,3,0)</f>
        <v>452</v>
      </c>
      <c r="K15" s="14">
        <f>VLOOKUP(I15,'[1]SH01 Second Homes'!$C$2:$M$370,11,0)</f>
        <v>742</v>
      </c>
      <c r="L15" s="14">
        <f t="shared" si="0"/>
        <v>290</v>
      </c>
      <c r="M15" s="22">
        <f t="shared" si="1"/>
        <v>0.6415929203539823</v>
      </c>
    </row>
    <row r="16" spans="2:13" x14ac:dyDescent="0.25">
      <c r="H16" s="11" t="s">
        <v>151</v>
      </c>
      <c r="I16" s="24" t="s">
        <v>212</v>
      </c>
      <c r="J16" s="14">
        <f>VLOOKUP(I16,'[1]SH01 Second Homes'!$C$2:$M$370,3,0)</f>
        <v>220</v>
      </c>
      <c r="K16" s="14">
        <f>VLOOKUP(I16,'[1]SH01 Second Homes'!$C$2:$M$370,11,0)</f>
        <v>352</v>
      </c>
      <c r="L16" s="14">
        <f t="shared" si="0"/>
        <v>132</v>
      </c>
      <c r="M16" s="22">
        <f t="shared" si="1"/>
        <v>0.6</v>
      </c>
    </row>
    <row r="17" spans="2:13" ht="18.75" x14ac:dyDescent="0.3">
      <c r="B17" s="27" t="s">
        <v>81</v>
      </c>
      <c r="H17" s="11" t="s">
        <v>199</v>
      </c>
      <c r="I17" s="24" t="s">
        <v>213</v>
      </c>
      <c r="J17" s="14">
        <f>VLOOKUP(I17,'[1]SH01 Second Homes'!$C$2:$M$370,3,0)</f>
        <v>273</v>
      </c>
      <c r="K17" s="14">
        <f>VLOOKUP(I17,'[1]SH01 Second Homes'!$C$2:$M$370,11,0)</f>
        <v>412</v>
      </c>
      <c r="L17" s="14">
        <f t="shared" si="0"/>
        <v>139</v>
      </c>
      <c r="M17" s="22">
        <f t="shared" si="1"/>
        <v>0.50915750915750912</v>
      </c>
    </row>
    <row r="18" spans="2:13" x14ac:dyDescent="0.25">
      <c r="B18" s="11" t="s">
        <v>204</v>
      </c>
      <c r="C18" s="12">
        <v>2010</v>
      </c>
      <c r="D18" s="12">
        <v>2018</v>
      </c>
      <c r="E18" s="12" t="s">
        <v>67</v>
      </c>
      <c r="F18" s="12" t="s">
        <v>68</v>
      </c>
      <c r="H18" s="11" t="s">
        <v>199</v>
      </c>
      <c r="I18" s="24" t="s">
        <v>37</v>
      </c>
      <c r="J18" s="14">
        <f>VLOOKUP(I18,'[1]SH01 Second Homes'!$C$2:$M$370,3,0)</f>
        <v>214</v>
      </c>
      <c r="K18" s="14">
        <f>VLOOKUP(I18,'[1]SH01 Second Homes'!$C$2:$M$370,11,0)</f>
        <v>322</v>
      </c>
      <c r="L18" s="14">
        <f t="shared" si="0"/>
        <v>108</v>
      </c>
      <c r="M18" s="22">
        <f t="shared" si="1"/>
        <v>0.50467289719626163</v>
      </c>
    </row>
    <row r="19" spans="2:13" x14ac:dyDescent="0.25">
      <c r="B19" s="24" t="s">
        <v>209</v>
      </c>
      <c r="C19" s="14">
        <f>VLOOKUP(B19,'[1]SH01 Second Homes'!$C$2:$M$370,3,0)</f>
        <v>1223</v>
      </c>
      <c r="D19" s="14">
        <f>VLOOKUP(B19,'[1]SH01 Second Homes'!$C$2:$M$370,11,0)</f>
        <v>2054</v>
      </c>
      <c r="E19" s="14">
        <f>D19-C19</f>
        <v>831</v>
      </c>
      <c r="F19" s="22">
        <f>(D19-C19)/C19</f>
        <v>0.67947669664758792</v>
      </c>
      <c r="H19" s="11" t="s">
        <v>204</v>
      </c>
      <c r="I19" s="24" t="s">
        <v>214</v>
      </c>
      <c r="J19" s="14">
        <f>VLOOKUP(I19,'[1]SH01 Second Homes'!$C$2:$M$370,3,0)</f>
        <v>139</v>
      </c>
      <c r="K19" s="14">
        <f>VLOOKUP(I19,'[1]SH01 Second Homes'!$C$2:$M$370,11,0)</f>
        <v>190</v>
      </c>
      <c r="L19" s="14">
        <f t="shared" si="0"/>
        <v>51</v>
      </c>
      <c r="M19" s="22">
        <f t="shared" si="1"/>
        <v>0.36690647482014388</v>
      </c>
    </row>
    <row r="20" spans="2:13" x14ac:dyDescent="0.25">
      <c r="B20" s="24" t="s">
        <v>214</v>
      </c>
      <c r="C20" s="14">
        <f>VLOOKUP(B20,'[1]SH01 Second Homes'!$C$2:$M$370,3,0)</f>
        <v>139</v>
      </c>
      <c r="D20" s="14">
        <f>VLOOKUP(B20,'[1]SH01 Second Homes'!$C$2:$M$370,11,0)</f>
        <v>190</v>
      </c>
      <c r="E20" s="14">
        <f t="shared" ref="E20:E23" si="4">D20-C20</f>
        <v>51</v>
      </c>
      <c r="F20" s="22">
        <f t="shared" ref="F20:F23" si="5">(D20-C20)/C20</f>
        <v>0.36690647482014388</v>
      </c>
      <c r="H20" s="11" t="s">
        <v>210</v>
      </c>
      <c r="I20" s="24" t="s">
        <v>215</v>
      </c>
      <c r="J20" s="14">
        <f>VLOOKUP(I20,'[1]SH01 Second Homes'!$C$2:$M$370,3,0)</f>
        <v>373</v>
      </c>
      <c r="K20" s="14">
        <f>VLOOKUP(I20,'[1]SH01 Second Homes'!$C$2:$M$370,11,0)</f>
        <v>505</v>
      </c>
      <c r="L20" s="14">
        <f t="shared" si="0"/>
        <v>132</v>
      </c>
      <c r="M20" s="22">
        <f t="shared" si="1"/>
        <v>0.35388739946380698</v>
      </c>
    </row>
    <row r="21" spans="2:13" x14ac:dyDescent="0.25">
      <c r="B21" s="24" t="s">
        <v>53</v>
      </c>
      <c r="C21" s="14">
        <f>VLOOKUP(B21,'[1]SH01 Second Homes'!$C$2:$M$370,3,0)</f>
        <v>115</v>
      </c>
      <c r="D21" s="14">
        <f>VLOOKUP(B21,'[1]SH01 Second Homes'!$C$2:$M$370,11,0)</f>
        <v>126</v>
      </c>
      <c r="E21" s="14">
        <f t="shared" si="4"/>
        <v>11</v>
      </c>
      <c r="F21" s="22">
        <f t="shared" si="5"/>
        <v>9.5652173913043481E-2</v>
      </c>
      <c r="H21" s="11" t="s">
        <v>204</v>
      </c>
      <c r="I21" s="24" t="s">
        <v>216</v>
      </c>
      <c r="J21" s="14">
        <f>VLOOKUP(I21,'[1]SH01 Second Homes'!$C$2:$M$370,3,0)</f>
        <v>269</v>
      </c>
      <c r="K21" s="14">
        <f>VLOOKUP(I21,'[1]SH01 Second Homes'!$C$2:$M$370,11,0)</f>
        <v>334</v>
      </c>
      <c r="L21" s="14">
        <f t="shared" si="0"/>
        <v>65</v>
      </c>
      <c r="M21" s="22">
        <f t="shared" si="1"/>
        <v>0.24163568773234201</v>
      </c>
    </row>
    <row r="22" spans="2:13" x14ac:dyDescent="0.25">
      <c r="B22" s="24" t="s">
        <v>216</v>
      </c>
      <c r="C22" s="14">
        <f>VLOOKUP(B22,'[1]SH01 Second Homes'!$C$2:$M$370,3,0)</f>
        <v>269</v>
      </c>
      <c r="D22" s="14">
        <f>VLOOKUP(B22,'[1]SH01 Second Homes'!$C$2:$M$370,11,0)</f>
        <v>334</v>
      </c>
      <c r="E22" s="14">
        <f t="shared" si="4"/>
        <v>65</v>
      </c>
      <c r="F22" s="22">
        <f t="shared" si="5"/>
        <v>0.24163568773234201</v>
      </c>
      <c r="H22" s="11" t="s">
        <v>210</v>
      </c>
      <c r="I22" s="24" t="s">
        <v>217</v>
      </c>
      <c r="J22" s="14">
        <f>VLOOKUP(I22,'[1]SH01 Second Homes'!$C$2:$M$370,3,0)</f>
        <v>411</v>
      </c>
      <c r="K22" s="14">
        <f>VLOOKUP(I22,'[1]SH01 Second Homes'!$C$2:$M$370,11,0)</f>
        <v>484</v>
      </c>
      <c r="L22" s="14">
        <f t="shared" si="0"/>
        <v>73</v>
      </c>
      <c r="M22" s="22">
        <f t="shared" si="1"/>
        <v>0.17761557177615572</v>
      </c>
    </row>
    <row r="23" spans="2:13" x14ac:dyDescent="0.25">
      <c r="B23" s="24" t="s">
        <v>218</v>
      </c>
      <c r="C23" s="14">
        <f>VLOOKUP(B23,'[1]SH01 Second Homes'!$C$2:$M$370,3,0)</f>
        <v>381</v>
      </c>
      <c r="D23" s="14">
        <f>VLOOKUP(B23,'[1]SH01 Second Homes'!$C$2:$M$370,11,0)</f>
        <v>280</v>
      </c>
      <c r="E23" s="14">
        <f t="shared" si="4"/>
        <v>-101</v>
      </c>
      <c r="F23" s="22">
        <f t="shared" si="5"/>
        <v>-0.26509186351706038</v>
      </c>
      <c r="H23" s="11" t="s">
        <v>210</v>
      </c>
      <c r="I23" s="24" t="s">
        <v>219</v>
      </c>
      <c r="J23" s="14">
        <f>VLOOKUP(I23,'[1]SH01 Second Homes'!$C$2:$M$370,3,0)</f>
        <v>184</v>
      </c>
      <c r="K23" s="14">
        <f>VLOOKUP(I23,'[1]SH01 Second Homes'!$C$2:$M$370,11,0)</f>
        <v>213</v>
      </c>
      <c r="L23" s="14">
        <f t="shared" si="0"/>
        <v>29</v>
      </c>
      <c r="M23" s="22">
        <f t="shared" si="1"/>
        <v>0.15760869565217392</v>
      </c>
    </row>
    <row r="24" spans="2:13" x14ac:dyDescent="0.25">
      <c r="B24" s="2"/>
      <c r="C24" s="1"/>
      <c r="D24" s="1"/>
      <c r="E24" s="1"/>
      <c r="H24" s="11" t="s">
        <v>205</v>
      </c>
      <c r="I24" s="24" t="s">
        <v>220</v>
      </c>
      <c r="J24" s="14">
        <f>VLOOKUP(I24,'[1]SH01 Second Homes'!$C$2:$M$370,3,0)</f>
        <v>452</v>
      </c>
      <c r="K24" s="14">
        <f>VLOOKUP(I24,'[1]SH01 Second Homes'!$C$2:$M$370,11,0)</f>
        <v>517</v>
      </c>
      <c r="L24" s="14">
        <f t="shared" si="0"/>
        <v>65</v>
      </c>
      <c r="M24" s="22">
        <f t="shared" si="1"/>
        <v>0.14380530973451328</v>
      </c>
    </row>
    <row r="25" spans="2:13" x14ac:dyDescent="0.25">
      <c r="B25" s="11" t="s">
        <v>199</v>
      </c>
      <c r="C25" s="12">
        <v>2010</v>
      </c>
      <c r="D25" s="12">
        <v>2018</v>
      </c>
      <c r="E25" s="12" t="s">
        <v>67</v>
      </c>
      <c r="F25" s="12" t="s">
        <v>68</v>
      </c>
      <c r="H25" s="11" t="s">
        <v>205</v>
      </c>
      <c r="I25" s="24" t="s">
        <v>221</v>
      </c>
      <c r="J25" s="14">
        <f>VLOOKUP(I25,'[1]SH01 Second Homes'!$C$2:$M$370,3,0)</f>
        <v>4763</v>
      </c>
      <c r="K25" s="14">
        <f>VLOOKUP(I25,'[1]SH01 Second Homes'!$C$2:$M$370,11,0)</f>
        <v>5435</v>
      </c>
      <c r="L25" s="14">
        <f t="shared" si="0"/>
        <v>672</v>
      </c>
      <c r="M25" s="22">
        <f t="shared" si="1"/>
        <v>0.14108754986353139</v>
      </c>
    </row>
    <row r="26" spans="2:13" x14ac:dyDescent="0.25">
      <c r="B26" s="24" t="s">
        <v>46</v>
      </c>
      <c r="C26" s="14">
        <f>VLOOKUP(B26,'[1]SH01 Second Homes'!$C$2:$M$370,3,0)</f>
        <v>182</v>
      </c>
      <c r="D26" s="14">
        <f>VLOOKUP(B26,'[1]SH01 Second Homes'!$C$2:$M$370,11,0)</f>
        <v>378</v>
      </c>
      <c r="E26" s="14">
        <f>D26-C26</f>
        <v>196</v>
      </c>
      <c r="F26" s="22">
        <f>(D26-C26)/C26</f>
        <v>1.0769230769230769</v>
      </c>
      <c r="H26" s="11" t="s">
        <v>205</v>
      </c>
      <c r="I26" s="24" t="s">
        <v>222</v>
      </c>
      <c r="J26" s="14">
        <f>VLOOKUP(I26,'[1]SH01 Second Homes'!$C$2:$M$370,3,0)</f>
        <v>3018</v>
      </c>
      <c r="K26" s="14">
        <f>VLOOKUP(I26,'[1]SH01 Second Homes'!$C$2:$M$370,11,0)</f>
        <v>3381</v>
      </c>
      <c r="L26" s="14">
        <f t="shared" si="0"/>
        <v>363</v>
      </c>
      <c r="M26" s="22">
        <f t="shared" si="1"/>
        <v>0.12027833001988071</v>
      </c>
    </row>
    <row r="27" spans="2:13" x14ac:dyDescent="0.25">
      <c r="B27" s="24" t="s">
        <v>223</v>
      </c>
      <c r="C27" s="14">
        <f>VLOOKUP(B27,'[1]SH01 Second Homes'!$C$2:$M$370,3,0)</f>
        <v>293</v>
      </c>
      <c r="D27" s="14">
        <f>VLOOKUP(B27,'[1]SH01 Second Homes'!$C$2:$M$370,11,0)</f>
        <v>177</v>
      </c>
      <c r="E27" s="14">
        <f t="shared" ref="E27:E37" si="6">D27-C27</f>
        <v>-116</v>
      </c>
      <c r="F27" s="22">
        <f t="shared" ref="F27:F37" si="7">(D27-C27)/C27</f>
        <v>-0.39590443686006827</v>
      </c>
      <c r="H27" s="11" t="s">
        <v>202</v>
      </c>
      <c r="I27" s="24" t="s">
        <v>224</v>
      </c>
      <c r="J27" s="14">
        <f>VLOOKUP(I27,'[1]SH01 Second Homes'!$C$2:$M$370,3,0)</f>
        <v>40</v>
      </c>
      <c r="K27" s="14">
        <f>VLOOKUP(I27,'[1]SH01 Second Homes'!$C$2:$M$370,11,0)</f>
        <v>44</v>
      </c>
      <c r="L27" s="14">
        <f t="shared" si="0"/>
        <v>4</v>
      </c>
      <c r="M27" s="22">
        <f t="shared" si="1"/>
        <v>0.1</v>
      </c>
    </row>
    <row r="28" spans="2:13" x14ac:dyDescent="0.25">
      <c r="B28" s="24" t="s">
        <v>37</v>
      </c>
      <c r="C28" s="14">
        <f>VLOOKUP(B28,'[1]SH01 Second Homes'!$C$2:$M$370,3,0)</f>
        <v>214</v>
      </c>
      <c r="D28" s="14">
        <f>VLOOKUP(B28,'[1]SH01 Second Homes'!$C$2:$M$370,11,0)</f>
        <v>322</v>
      </c>
      <c r="E28" s="14">
        <f t="shared" si="6"/>
        <v>108</v>
      </c>
      <c r="F28" s="22">
        <f t="shared" si="7"/>
        <v>0.50467289719626163</v>
      </c>
      <c r="H28" s="11" t="s">
        <v>204</v>
      </c>
      <c r="I28" s="24" t="s">
        <v>53</v>
      </c>
      <c r="J28" s="14">
        <f>VLOOKUP(I28,'[1]SH01 Second Homes'!$C$2:$M$370,3,0)</f>
        <v>115</v>
      </c>
      <c r="K28" s="14">
        <f>VLOOKUP(I28,'[1]SH01 Second Homes'!$C$2:$M$370,11,0)</f>
        <v>126</v>
      </c>
      <c r="L28" s="14">
        <f t="shared" si="0"/>
        <v>11</v>
      </c>
      <c r="M28" s="22">
        <f t="shared" si="1"/>
        <v>9.5652173913043481E-2</v>
      </c>
    </row>
    <row r="29" spans="2:13" x14ac:dyDescent="0.25">
      <c r="B29" s="24" t="s">
        <v>35</v>
      </c>
      <c r="C29" s="14">
        <f>VLOOKUP(B29,'[1]SH01 Second Homes'!$C$2:$M$370,3,0)</f>
        <v>45</v>
      </c>
      <c r="D29" s="14">
        <f>VLOOKUP(B29,'[1]SH01 Second Homes'!$C$2:$M$370,11,0)</f>
        <v>205</v>
      </c>
      <c r="E29" s="14">
        <f t="shared" si="6"/>
        <v>160</v>
      </c>
      <c r="F29" s="22">
        <f t="shared" si="7"/>
        <v>3.5555555555555554</v>
      </c>
      <c r="H29" s="11" t="s">
        <v>210</v>
      </c>
      <c r="I29" s="24" t="s">
        <v>225</v>
      </c>
      <c r="J29" s="14">
        <f>VLOOKUP(I29,'[1]SH01 Second Homes'!$C$2:$M$370,3,0)</f>
        <v>479</v>
      </c>
      <c r="K29" s="14">
        <f>VLOOKUP(I29,'[1]SH01 Second Homes'!$C$2:$M$370,11,0)</f>
        <v>518</v>
      </c>
      <c r="L29" s="14">
        <f t="shared" si="0"/>
        <v>39</v>
      </c>
      <c r="M29" s="22">
        <f t="shared" si="1"/>
        <v>8.1419624217118999E-2</v>
      </c>
    </row>
    <row r="30" spans="2:13" x14ac:dyDescent="0.25">
      <c r="B30" s="24" t="s">
        <v>226</v>
      </c>
      <c r="C30" s="14">
        <f>VLOOKUP(B30,'[1]SH01 Second Homes'!$C$2:$M$370,3,0)</f>
        <v>303</v>
      </c>
      <c r="D30" s="14">
        <f>VLOOKUP(B30,'[1]SH01 Second Homes'!$C$2:$M$370,11,0)</f>
        <v>302</v>
      </c>
      <c r="E30" s="14">
        <f t="shared" si="6"/>
        <v>-1</v>
      </c>
      <c r="F30" s="22">
        <f t="shared" si="7"/>
        <v>-3.3003300330033004E-3</v>
      </c>
      <c r="H30" s="11" t="s">
        <v>210</v>
      </c>
      <c r="I30" s="24" t="s">
        <v>227</v>
      </c>
      <c r="J30" s="14">
        <f>VLOOKUP(I30,'[1]SH01 Second Homes'!$C$2:$M$370,3,0)</f>
        <v>2600</v>
      </c>
      <c r="K30" s="14">
        <f>VLOOKUP(I30,'[1]SH01 Second Homes'!$C$2:$M$370,11,0)</f>
        <v>2795</v>
      </c>
      <c r="L30" s="14">
        <f t="shared" si="0"/>
        <v>195</v>
      </c>
      <c r="M30" s="22">
        <f t="shared" si="1"/>
        <v>7.4999999999999997E-2</v>
      </c>
    </row>
    <row r="31" spans="2:13" x14ac:dyDescent="0.25">
      <c r="B31" s="24" t="s">
        <v>228</v>
      </c>
      <c r="C31" s="14">
        <f>VLOOKUP(B31,'[1]SH01 Second Homes'!$C$2:$M$370,3,0)</f>
        <v>670</v>
      </c>
      <c r="D31" s="14">
        <f>VLOOKUP(B31,'[1]SH01 Second Homes'!$C$2:$M$370,11,0)</f>
        <v>369</v>
      </c>
      <c r="E31" s="14">
        <f t="shared" si="6"/>
        <v>-301</v>
      </c>
      <c r="F31" s="22">
        <f t="shared" si="7"/>
        <v>-0.44925373134328356</v>
      </c>
      <c r="H31" s="11" t="s">
        <v>210</v>
      </c>
      <c r="I31" s="24" t="s">
        <v>229</v>
      </c>
      <c r="J31" s="14">
        <f>VLOOKUP(I31,'[1]SH01 Second Homes'!$C$2:$M$370,3,0)</f>
        <v>257</v>
      </c>
      <c r="K31" s="14">
        <f>VLOOKUP(I31,'[1]SH01 Second Homes'!$C$2:$M$370,11,0)</f>
        <v>276</v>
      </c>
      <c r="L31" s="14">
        <f t="shared" si="0"/>
        <v>19</v>
      </c>
      <c r="M31" s="22">
        <f t="shared" si="1"/>
        <v>7.3929961089494164E-2</v>
      </c>
    </row>
    <row r="32" spans="2:13" x14ac:dyDescent="0.25">
      <c r="B32" s="24" t="s">
        <v>213</v>
      </c>
      <c r="C32" s="14">
        <f>VLOOKUP(B32,'[1]SH01 Second Homes'!$C$2:$M$370,3,0)</f>
        <v>273</v>
      </c>
      <c r="D32" s="14">
        <f>VLOOKUP(B32,'[1]SH01 Second Homes'!$C$2:$M$370,11,0)</f>
        <v>412</v>
      </c>
      <c r="E32" s="14">
        <f t="shared" si="6"/>
        <v>139</v>
      </c>
      <c r="F32" s="22">
        <f t="shared" si="7"/>
        <v>0.50915750915750912</v>
      </c>
      <c r="H32" s="11" t="s">
        <v>210</v>
      </c>
      <c r="I32" s="24" t="s">
        <v>230</v>
      </c>
      <c r="J32" s="14">
        <f>VLOOKUP(I32,'[1]SH01 Second Homes'!$C$2:$M$370,3,0)</f>
        <v>1340</v>
      </c>
      <c r="K32" s="14">
        <f>VLOOKUP(I32,'[1]SH01 Second Homes'!$C$2:$M$370,11,0)</f>
        <v>1424</v>
      </c>
      <c r="L32" s="14">
        <f t="shared" si="0"/>
        <v>84</v>
      </c>
      <c r="M32" s="22">
        <f t="shared" si="1"/>
        <v>6.2686567164179099E-2</v>
      </c>
    </row>
    <row r="33" spans="2:13" x14ac:dyDescent="0.25">
      <c r="B33" s="24" t="s">
        <v>231</v>
      </c>
      <c r="C33" s="14">
        <f>VLOOKUP(B33,'[1]SH01 Second Homes'!$C$2:$M$370,3,0)</f>
        <v>79</v>
      </c>
      <c r="D33" s="14">
        <f>VLOOKUP(B33,'[1]SH01 Second Homes'!$C$2:$M$370,11,0)</f>
        <v>75</v>
      </c>
      <c r="E33" s="14">
        <f t="shared" si="6"/>
        <v>-4</v>
      </c>
      <c r="F33" s="22">
        <f t="shared" si="7"/>
        <v>-5.0632911392405063E-2</v>
      </c>
      <c r="H33" s="11" t="s">
        <v>151</v>
      </c>
      <c r="I33" s="24" t="s">
        <v>232</v>
      </c>
      <c r="J33" s="14">
        <f>VLOOKUP(I33,'[1]SH01 Second Homes'!$C$2:$M$370,3,0)</f>
        <v>249</v>
      </c>
      <c r="K33" s="14">
        <f>VLOOKUP(I33,'[1]SH01 Second Homes'!$C$2:$M$370,11,0)</f>
        <v>249</v>
      </c>
      <c r="L33" s="14">
        <f t="shared" si="0"/>
        <v>0</v>
      </c>
      <c r="M33" s="22">
        <f t="shared" si="1"/>
        <v>0</v>
      </c>
    </row>
    <row r="34" spans="2:13" x14ac:dyDescent="0.25">
      <c r="B34" s="24" t="s">
        <v>233</v>
      </c>
      <c r="C34" s="14">
        <f>VLOOKUP(B34,'[1]SH01 Second Homes'!$C$2:$M$370,3,0)</f>
        <v>357</v>
      </c>
      <c r="D34" s="14">
        <f>VLOOKUP(B34,'[1]SH01 Second Homes'!$C$2:$M$370,11,0)</f>
        <v>265</v>
      </c>
      <c r="E34" s="14">
        <f t="shared" si="6"/>
        <v>-92</v>
      </c>
      <c r="F34" s="22">
        <f t="shared" si="7"/>
        <v>-0.25770308123249297</v>
      </c>
      <c r="H34" s="11" t="s">
        <v>199</v>
      </c>
      <c r="I34" s="24" t="s">
        <v>226</v>
      </c>
      <c r="J34" s="14">
        <f>VLOOKUP(I34,'[1]SH01 Second Homes'!$C$2:$M$370,3,0)</f>
        <v>303</v>
      </c>
      <c r="K34" s="14">
        <f>VLOOKUP(I34,'[1]SH01 Second Homes'!$C$2:$M$370,11,0)</f>
        <v>302</v>
      </c>
      <c r="L34" s="14">
        <f t="shared" si="0"/>
        <v>-1</v>
      </c>
      <c r="M34" s="22">
        <f t="shared" si="1"/>
        <v>-3.3003300330033004E-3</v>
      </c>
    </row>
    <row r="35" spans="2:13" x14ac:dyDescent="0.25">
      <c r="B35" s="24" t="s">
        <v>200</v>
      </c>
      <c r="C35" s="14">
        <f>VLOOKUP(B35,'[1]SH01 Second Homes'!$C$2:$M$370,3,0)</f>
        <v>33</v>
      </c>
      <c r="D35" s="14">
        <f>VLOOKUP(B35,'[1]SH01 Second Homes'!$C$2:$M$370,11,0)</f>
        <v>88</v>
      </c>
      <c r="E35" s="14">
        <f t="shared" si="6"/>
        <v>55</v>
      </c>
      <c r="F35" s="22">
        <f t="shared" si="7"/>
        <v>1.6666666666666667</v>
      </c>
      <c r="H35" s="11" t="s">
        <v>151</v>
      </c>
      <c r="I35" s="24" t="s">
        <v>234</v>
      </c>
      <c r="J35" s="14">
        <f>VLOOKUP(I35,'[1]SH01 Second Homes'!$C$2:$M$370,3,0)</f>
        <v>225</v>
      </c>
      <c r="K35" s="14">
        <f>VLOOKUP(I35,'[1]SH01 Second Homes'!$C$2:$M$370,11,0)</f>
        <v>222</v>
      </c>
      <c r="L35" s="14">
        <f t="shared" si="0"/>
        <v>-3</v>
      </c>
      <c r="M35" s="22">
        <f t="shared" si="1"/>
        <v>-1.3333333333333334E-2</v>
      </c>
    </row>
    <row r="36" spans="2:13" x14ac:dyDescent="0.25">
      <c r="B36" s="24" t="s">
        <v>235</v>
      </c>
      <c r="C36" s="14">
        <f>VLOOKUP(B36,'[1]SH01 Second Homes'!$C$2:$M$370,3,0)</f>
        <v>1970</v>
      </c>
      <c r="D36" s="14">
        <f>VLOOKUP(B36,'[1]SH01 Second Homes'!$C$2:$M$370,11,0)</f>
        <v>1663</v>
      </c>
      <c r="E36" s="14">
        <f t="shared" si="6"/>
        <v>-307</v>
      </c>
      <c r="F36" s="22">
        <f t="shared" si="7"/>
        <v>-0.15583756345177666</v>
      </c>
      <c r="H36" s="11" t="s">
        <v>205</v>
      </c>
      <c r="I36" s="24" t="s">
        <v>236</v>
      </c>
      <c r="J36" s="14">
        <f>VLOOKUP(I36,'[1]SH01 Second Homes'!$C$2:$M$370,3,0)</f>
        <v>450</v>
      </c>
      <c r="K36" s="14">
        <f>VLOOKUP(I36,'[1]SH01 Second Homes'!$C$2:$M$370,11,0)</f>
        <v>433</v>
      </c>
      <c r="L36" s="14">
        <f t="shared" si="0"/>
        <v>-17</v>
      </c>
      <c r="M36" s="22">
        <f t="shared" si="1"/>
        <v>-3.7777777777777778E-2</v>
      </c>
    </row>
    <row r="37" spans="2:13" x14ac:dyDescent="0.25">
      <c r="B37" s="24" t="s">
        <v>237</v>
      </c>
      <c r="C37" s="14">
        <f>VLOOKUP(B37,'[1]SH01 Second Homes'!$C$2:$M$370,3,0)</f>
        <v>214</v>
      </c>
      <c r="D37" s="14">
        <f>VLOOKUP(B37,'[1]SH01 Second Homes'!$C$2:$M$370,11,0)</f>
        <v>193</v>
      </c>
      <c r="E37" s="14">
        <f t="shared" si="6"/>
        <v>-21</v>
      </c>
      <c r="F37" s="22">
        <f t="shared" si="7"/>
        <v>-9.8130841121495324E-2</v>
      </c>
      <c r="H37" s="11" t="s">
        <v>202</v>
      </c>
      <c r="I37" s="24" t="s">
        <v>238</v>
      </c>
      <c r="J37" s="14">
        <f>VLOOKUP(I37,'[1]SH01 Second Homes'!$C$2:$M$370,3,0)</f>
        <v>303</v>
      </c>
      <c r="K37" s="14">
        <f>VLOOKUP(I37,'[1]SH01 Second Homes'!$C$2:$M$370,11,0)</f>
        <v>288</v>
      </c>
      <c r="L37" s="14">
        <f t="shared" si="0"/>
        <v>-15</v>
      </c>
      <c r="M37" s="22">
        <f t="shared" si="1"/>
        <v>-4.9504950495049507E-2</v>
      </c>
    </row>
    <row r="38" spans="2:13" x14ac:dyDescent="0.25">
      <c r="B38" s="2"/>
      <c r="C38" s="1"/>
      <c r="D38" s="1"/>
      <c r="E38" s="1"/>
      <c r="H38" s="11" t="s">
        <v>199</v>
      </c>
      <c r="I38" s="24" t="s">
        <v>231</v>
      </c>
      <c r="J38" s="14">
        <f>VLOOKUP(I38,'[1]SH01 Second Homes'!$C$2:$M$370,3,0)</f>
        <v>79</v>
      </c>
      <c r="K38" s="14">
        <f>VLOOKUP(I38,'[1]SH01 Second Homes'!$C$2:$M$370,11,0)</f>
        <v>75</v>
      </c>
      <c r="L38" s="14">
        <f t="shared" si="0"/>
        <v>-4</v>
      </c>
      <c r="M38" s="22">
        <f t="shared" si="1"/>
        <v>-5.0632911392405063E-2</v>
      </c>
    </row>
    <row r="39" spans="2:13" x14ac:dyDescent="0.25">
      <c r="B39" s="11" t="s">
        <v>202</v>
      </c>
      <c r="C39" s="12">
        <v>2010</v>
      </c>
      <c r="D39" s="12">
        <v>2018</v>
      </c>
      <c r="E39" s="12" t="s">
        <v>67</v>
      </c>
      <c r="F39" s="12" t="s">
        <v>68</v>
      </c>
      <c r="H39" s="11" t="s">
        <v>199</v>
      </c>
      <c r="I39" s="24" t="s">
        <v>237</v>
      </c>
      <c r="J39" s="14">
        <f>VLOOKUP(I39,'[1]SH01 Second Homes'!$C$2:$M$370,3,0)</f>
        <v>214</v>
      </c>
      <c r="K39" s="14">
        <f>VLOOKUP(I39,'[1]SH01 Second Homes'!$C$2:$M$370,11,0)</f>
        <v>193</v>
      </c>
      <c r="L39" s="14">
        <f t="shared" si="0"/>
        <v>-21</v>
      </c>
      <c r="M39" s="22">
        <f t="shared" si="1"/>
        <v>-9.8130841121495324E-2</v>
      </c>
    </row>
    <row r="40" spans="2:13" x14ac:dyDescent="0.25">
      <c r="B40" s="24" t="s">
        <v>239</v>
      </c>
      <c r="C40" s="14">
        <f>VLOOKUP(B40,'[1]SH01 Second Homes'!$C$2:$M$370,3,0)</f>
        <v>79</v>
      </c>
      <c r="D40" s="14">
        <f>VLOOKUP(B40,'[1]SH01 Second Homes'!$C$2:$M$370,11,0)</f>
        <v>58</v>
      </c>
      <c r="E40" s="14">
        <f>D40-C40</f>
        <v>-21</v>
      </c>
      <c r="F40" s="22">
        <f>(D40-C40)/C40</f>
        <v>-0.26582278481012656</v>
      </c>
      <c r="H40" s="11" t="s">
        <v>205</v>
      </c>
      <c r="I40" s="24" t="s">
        <v>240</v>
      </c>
      <c r="J40" s="14">
        <f>VLOOKUP(I40,'[1]SH01 Second Homes'!$C$2:$M$370,3,0)</f>
        <v>2566</v>
      </c>
      <c r="K40" s="14">
        <f>VLOOKUP(I40,'[1]SH01 Second Homes'!$C$2:$M$370,11,0)</f>
        <v>2295</v>
      </c>
      <c r="L40" s="14">
        <f t="shared" si="0"/>
        <v>-271</v>
      </c>
      <c r="M40" s="22">
        <f t="shared" si="1"/>
        <v>-0.10561184723304755</v>
      </c>
    </row>
    <row r="41" spans="2:13" x14ac:dyDescent="0.25">
      <c r="B41" s="24" t="s">
        <v>203</v>
      </c>
      <c r="C41" s="14">
        <f>VLOOKUP(B41,'[1]SH01 Second Homes'!$C$2:$M$370,3,0)</f>
        <v>154</v>
      </c>
      <c r="D41" s="14">
        <f>VLOOKUP(B41,'[1]SH01 Second Homes'!$C$2:$M$370,11,0)</f>
        <v>303</v>
      </c>
      <c r="E41" s="14">
        <f t="shared" ref="E41:E49" si="8">D41-C41</f>
        <v>149</v>
      </c>
      <c r="F41" s="22">
        <f t="shared" ref="F41:F49" si="9">(D41-C41)/C41</f>
        <v>0.96753246753246758</v>
      </c>
      <c r="H41" s="11" t="s">
        <v>202</v>
      </c>
      <c r="I41" s="24" t="s">
        <v>64</v>
      </c>
      <c r="J41" s="14">
        <f>VLOOKUP(I41,'[1]SH01 Second Homes'!$C$2:$M$370,3,0)</f>
        <v>712</v>
      </c>
      <c r="K41" s="14">
        <f>VLOOKUP(I41,'[1]SH01 Second Homes'!$C$2:$M$370,11,0)</f>
        <v>621</v>
      </c>
      <c r="L41" s="14">
        <f t="shared" si="0"/>
        <v>-91</v>
      </c>
      <c r="M41" s="22">
        <f t="shared" si="1"/>
        <v>-0.12780898876404495</v>
      </c>
    </row>
    <row r="42" spans="2:13" x14ac:dyDescent="0.25">
      <c r="B42" s="24" t="s">
        <v>208</v>
      </c>
      <c r="C42" s="14">
        <f>VLOOKUP(B42,'[1]SH01 Second Homes'!$C$2:$M$370,3,0)</f>
        <v>116</v>
      </c>
      <c r="D42" s="14">
        <f>VLOOKUP(B42,'[1]SH01 Second Homes'!$C$2:$M$370,11,0)</f>
        <v>197</v>
      </c>
      <c r="E42" s="14">
        <f t="shared" si="8"/>
        <v>81</v>
      </c>
      <c r="F42" s="22">
        <f t="shared" si="9"/>
        <v>0.69827586206896552</v>
      </c>
      <c r="H42" s="11" t="s">
        <v>199</v>
      </c>
      <c r="I42" s="24" t="s">
        <v>235</v>
      </c>
      <c r="J42" s="14">
        <f>VLOOKUP(I42,'[1]SH01 Second Homes'!$C$2:$M$370,3,0)</f>
        <v>1970</v>
      </c>
      <c r="K42" s="14">
        <f>VLOOKUP(I42,'[1]SH01 Second Homes'!$C$2:$M$370,11,0)</f>
        <v>1663</v>
      </c>
      <c r="L42" s="14">
        <f t="shared" si="0"/>
        <v>-307</v>
      </c>
      <c r="M42" s="22">
        <f t="shared" si="1"/>
        <v>-0.15583756345177666</v>
      </c>
    </row>
    <row r="43" spans="2:13" x14ac:dyDescent="0.25">
      <c r="B43" s="24" t="s">
        <v>207</v>
      </c>
      <c r="C43" s="14">
        <f>VLOOKUP(B43,'[1]SH01 Second Homes'!$C$2:$M$370,3,0)</f>
        <v>137</v>
      </c>
      <c r="D43" s="14">
        <f>VLOOKUP(B43,'[1]SH01 Second Homes'!$C$2:$M$370,11,0)</f>
        <v>248</v>
      </c>
      <c r="E43" s="14">
        <f t="shared" si="8"/>
        <v>111</v>
      </c>
      <c r="F43" s="22">
        <f t="shared" si="9"/>
        <v>0.81021897810218979</v>
      </c>
      <c r="H43" s="11" t="s">
        <v>202</v>
      </c>
      <c r="I43" s="24" t="s">
        <v>241</v>
      </c>
      <c r="J43" s="14">
        <f>VLOOKUP(I43,'[1]SH01 Second Homes'!$C$2:$M$370,3,0)</f>
        <v>106</v>
      </c>
      <c r="K43" s="14">
        <f>VLOOKUP(I43,'[1]SH01 Second Homes'!$C$2:$M$370,11,0)</f>
        <v>83</v>
      </c>
      <c r="L43" s="14">
        <f t="shared" si="0"/>
        <v>-23</v>
      </c>
      <c r="M43" s="22">
        <f t="shared" si="1"/>
        <v>-0.21698113207547171</v>
      </c>
    </row>
    <row r="44" spans="2:13" x14ac:dyDescent="0.25">
      <c r="B44" s="24" t="s">
        <v>238</v>
      </c>
      <c r="C44" s="14">
        <f>VLOOKUP(B44,'[1]SH01 Second Homes'!$C$2:$M$370,3,0)</f>
        <v>303</v>
      </c>
      <c r="D44" s="14">
        <f>VLOOKUP(B44,'[1]SH01 Second Homes'!$C$2:$M$370,11,0)</f>
        <v>288</v>
      </c>
      <c r="E44" s="14">
        <f t="shared" si="8"/>
        <v>-15</v>
      </c>
      <c r="F44" s="22">
        <f t="shared" si="9"/>
        <v>-4.9504950495049507E-2</v>
      </c>
      <c r="H44" s="11" t="s">
        <v>199</v>
      </c>
      <c r="I44" s="24" t="s">
        <v>233</v>
      </c>
      <c r="J44" s="14">
        <f>VLOOKUP(I44,'[1]SH01 Second Homes'!$C$2:$M$370,3,0)</f>
        <v>357</v>
      </c>
      <c r="K44" s="14">
        <f>VLOOKUP(I44,'[1]SH01 Second Homes'!$C$2:$M$370,11,0)</f>
        <v>265</v>
      </c>
      <c r="L44" s="14">
        <f t="shared" si="0"/>
        <v>-92</v>
      </c>
      <c r="M44" s="22">
        <f t="shared" si="1"/>
        <v>-0.25770308123249297</v>
      </c>
    </row>
    <row r="45" spans="2:13" x14ac:dyDescent="0.25">
      <c r="B45" s="24" t="s">
        <v>242</v>
      </c>
      <c r="C45" s="14">
        <f>VLOOKUP(B45,'[1]SH01 Second Homes'!$C$2:$M$370,3,0)</f>
        <v>415</v>
      </c>
      <c r="D45" s="14">
        <f>VLOOKUP(B45,'[1]SH01 Second Homes'!$C$2:$M$370,11,0)</f>
        <v>113</v>
      </c>
      <c r="E45" s="14">
        <f t="shared" si="8"/>
        <v>-302</v>
      </c>
      <c r="F45" s="22">
        <f t="shared" si="9"/>
        <v>-0.72771084337349401</v>
      </c>
      <c r="H45" s="11" t="s">
        <v>204</v>
      </c>
      <c r="I45" s="24" t="s">
        <v>218</v>
      </c>
      <c r="J45" s="14">
        <f>VLOOKUP(I45,'[1]SH01 Second Homes'!$C$2:$M$370,3,0)</f>
        <v>381</v>
      </c>
      <c r="K45" s="14">
        <f>VLOOKUP(I45,'[1]SH01 Second Homes'!$C$2:$M$370,11,0)</f>
        <v>280</v>
      </c>
      <c r="L45" s="14">
        <f t="shared" si="0"/>
        <v>-101</v>
      </c>
      <c r="M45" s="22">
        <f t="shared" si="1"/>
        <v>-0.26509186351706038</v>
      </c>
    </row>
    <row r="46" spans="2:13" x14ac:dyDescent="0.25">
      <c r="B46" s="24" t="s">
        <v>241</v>
      </c>
      <c r="C46" s="14">
        <f>VLOOKUP(B46,'[1]SH01 Second Homes'!$C$2:$M$370,3,0)</f>
        <v>106</v>
      </c>
      <c r="D46" s="14">
        <f>VLOOKUP(B46,'[1]SH01 Second Homes'!$C$2:$M$370,11,0)</f>
        <v>83</v>
      </c>
      <c r="E46" s="14">
        <f t="shared" si="8"/>
        <v>-23</v>
      </c>
      <c r="F46" s="22">
        <f t="shared" si="9"/>
        <v>-0.21698113207547171</v>
      </c>
      <c r="H46" s="11" t="s">
        <v>202</v>
      </c>
      <c r="I46" s="24" t="s">
        <v>239</v>
      </c>
      <c r="J46" s="14">
        <f>VLOOKUP(I46,'[1]SH01 Second Homes'!$C$2:$M$370,3,0)</f>
        <v>79</v>
      </c>
      <c r="K46" s="14">
        <f>VLOOKUP(I46,'[1]SH01 Second Homes'!$C$2:$M$370,11,0)</f>
        <v>58</v>
      </c>
      <c r="L46" s="14">
        <f t="shared" si="0"/>
        <v>-21</v>
      </c>
      <c r="M46" s="22">
        <f t="shared" si="1"/>
        <v>-0.26582278481012656</v>
      </c>
    </row>
    <row r="47" spans="2:13" x14ac:dyDescent="0.25">
      <c r="B47" s="24" t="s">
        <v>60</v>
      </c>
      <c r="C47" s="14">
        <f>VLOOKUP(B47,'[1]SH01 Second Homes'!$C$2:$M$370,3,0)</f>
        <v>160</v>
      </c>
      <c r="D47" s="14">
        <f>VLOOKUP(B47,'[1]SH01 Second Homes'!$C$2:$M$370,11,0)</f>
        <v>52</v>
      </c>
      <c r="E47" s="14">
        <f t="shared" si="8"/>
        <v>-108</v>
      </c>
      <c r="F47" s="22">
        <f t="shared" si="9"/>
        <v>-0.67500000000000004</v>
      </c>
      <c r="H47" s="11" t="s">
        <v>151</v>
      </c>
      <c r="I47" s="24" t="s">
        <v>243</v>
      </c>
      <c r="J47" s="14">
        <f>VLOOKUP(I47,'[1]SH01 Second Homes'!$C$2:$M$370,3,0)</f>
        <v>409</v>
      </c>
      <c r="K47" s="14">
        <f>VLOOKUP(I47,'[1]SH01 Second Homes'!$C$2:$M$370,11,0)</f>
        <v>252</v>
      </c>
      <c r="L47" s="14">
        <f t="shared" si="0"/>
        <v>-157</v>
      </c>
      <c r="M47" s="22">
        <f t="shared" si="1"/>
        <v>-0.38386308068459657</v>
      </c>
    </row>
    <row r="48" spans="2:13" x14ac:dyDescent="0.25">
      <c r="B48" s="24" t="s">
        <v>224</v>
      </c>
      <c r="C48" s="14">
        <f>VLOOKUP(B48,'[1]SH01 Second Homes'!$C$2:$M$370,3,0)</f>
        <v>40</v>
      </c>
      <c r="D48" s="14">
        <f>VLOOKUP(B48,'[1]SH01 Second Homes'!$C$2:$M$370,11,0)</f>
        <v>44</v>
      </c>
      <c r="E48" s="14">
        <f t="shared" si="8"/>
        <v>4</v>
      </c>
      <c r="F48" s="22">
        <f t="shared" si="9"/>
        <v>0.1</v>
      </c>
      <c r="H48" s="11" t="s">
        <v>199</v>
      </c>
      <c r="I48" s="24" t="s">
        <v>223</v>
      </c>
      <c r="J48" s="14">
        <f>VLOOKUP(I48,'[1]SH01 Second Homes'!$C$2:$M$370,3,0)</f>
        <v>293</v>
      </c>
      <c r="K48" s="14">
        <f>VLOOKUP(I48,'[1]SH01 Second Homes'!$C$2:$M$370,11,0)</f>
        <v>177</v>
      </c>
      <c r="L48" s="14">
        <f t="shared" si="0"/>
        <v>-116</v>
      </c>
      <c r="M48" s="22">
        <f t="shared" si="1"/>
        <v>-0.39590443686006827</v>
      </c>
    </row>
    <row r="49" spans="2:13" x14ac:dyDescent="0.25">
      <c r="B49" s="24" t="s">
        <v>64</v>
      </c>
      <c r="C49" s="14">
        <f>VLOOKUP(B49,'[1]SH01 Second Homes'!$C$2:$M$370,3,0)</f>
        <v>712</v>
      </c>
      <c r="D49" s="14">
        <f>VLOOKUP(B49,'[1]SH01 Second Homes'!$C$2:$M$370,11,0)</f>
        <v>621</v>
      </c>
      <c r="E49" s="14">
        <f t="shared" si="8"/>
        <v>-91</v>
      </c>
      <c r="F49" s="22">
        <f t="shared" si="9"/>
        <v>-0.12780898876404495</v>
      </c>
      <c r="H49" s="11" t="s">
        <v>151</v>
      </c>
      <c r="I49" s="24" t="s">
        <v>244</v>
      </c>
      <c r="J49" s="14">
        <f>VLOOKUP(I49,'[1]SH01 Second Homes'!$C$2:$M$370,3,0)</f>
        <v>212</v>
      </c>
      <c r="K49" s="14">
        <f>VLOOKUP(I49,'[1]SH01 Second Homes'!$C$2:$M$370,11,0)</f>
        <v>117</v>
      </c>
      <c r="L49" s="14">
        <f t="shared" si="0"/>
        <v>-95</v>
      </c>
      <c r="M49" s="22">
        <f t="shared" si="1"/>
        <v>-0.44811320754716982</v>
      </c>
    </row>
    <row r="50" spans="2:13" x14ac:dyDescent="0.25">
      <c r="B50" s="2"/>
      <c r="C50" s="1"/>
      <c r="D50" s="1"/>
      <c r="E50" s="1"/>
      <c r="H50" s="11" t="s">
        <v>199</v>
      </c>
      <c r="I50" s="24" t="s">
        <v>228</v>
      </c>
      <c r="J50" s="14">
        <f>VLOOKUP(I50,'[1]SH01 Second Homes'!$C$2:$M$370,3,0)</f>
        <v>670</v>
      </c>
      <c r="K50" s="14">
        <f>VLOOKUP(I50,'[1]SH01 Second Homes'!$C$2:$M$370,11,0)</f>
        <v>369</v>
      </c>
      <c r="L50" s="14">
        <f t="shared" si="0"/>
        <v>-301</v>
      </c>
      <c r="M50" s="22">
        <f t="shared" si="1"/>
        <v>-0.44925373134328356</v>
      </c>
    </row>
    <row r="51" spans="2:13" x14ac:dyDescent="0.25">
      <c r="B51" s="11" t="s">
        <v>205</v>
      </c>
      <c r="C51" s="12">
        <v>2010</v>
      </c>
      <c r="D51" s="12">
        <v>2018</v>
      </c>
      <c r="E51" s="12" t="s">
        <v>67</v>
      </c>
      <c r="F51" s="12" t="s">
        <v>68</v>
      </c>
      <c r="H51" s="11" t="s">
        <v>202</v>
      </c>
      <c r="I51" s="24" t="s">
        <v>60</v>
      </c>
      <c r="J51" s="14">
        <f>VLOOKUP(I51,'[1]SH01 Second Homes'!$C$2:$M$370,3,0)</f>
        <v>160</v>
      </c>
      <c r="K51" s="14">
        <f>VLOOKUP(I51,'[1]SH01 Second Homes'!$C$2:$M$370,11,0)</f>
        <v>52</v>
      </c>
      <c r="L51" s="14">
        <f t="shared" si="0"/>
        <v>-108</v>
      </c>
      <c r="M51" s="22">
        <f t="shared" si="1"/>
        <v>-0.67500000000000004</v>
      </c>
    </row>
    <row r="52" spans="2:13" x14ac:dyDescent="0.25">
      <c r="B52" s="24" t="s">
        <v>236</v>
      </c>
      <c r="C52" s="14">
        <f>VLOOKUP(B52,'[1]SH01 Second Homes'!$C$2:$M$370,3,0)</f>
        <v>450</v>
      </c>
      <c r="D52" s="14">
        <f>VLOOKUP(B52,'[1]SH01 Second Homes'!$C$2:$M$370,11,0)</f>
        <v>433</v>
      </c>
      <c r="E52" s="14">
        <f>D52-C52</f>
        <v>-17</v>
      </c>
      <c r="F52" s="22">
        <f>(D52-C52)/C52</f>
        <v>-3.7777777777777778E-2</v>
      </c>
      <c r="H52" s="11" t="s">
        <v>151</v>
      </c>
      <c r="I52" s="24" t="s">
        <v>245</v>
      </c>
      <c r="J52" s="14">
        <f>VLOOKUP(I52,'[1]SH01 Second Homes'!$C$2:$M$370,3,0)</f>
        <v>499</v>
      </c>
      <c r="K52" s="14">
        <f>VLOOKUP(I52,'[1]SH01 Second Homes'!$C$2:$M$370,11,0)</f>
        <v>145</v>
      </c>
      <c r="L52" s="14">
        <f t="shared" si="0"/>
        <v>-354</v>
      </c>
      <c r="M52" s="22">
        <f t="shared" si="1"/>
        <v>-0.70941883767535074</v>
      </c>
    </row>
    <row r="53" spans="2:13" x14ac:dyDescent="0.25">
      <c r="B53" s="24" t="s">
        <v>220</v>
      </c>
      <c r="C53" s="14">
        <f>VLOOKUP(B53,'[1]SH01 Second Homes'!$C$2:$M$370,3,0)</f>
        <v>452</v>
      </c>
      <c r="D53" s="14">
        <f>VLOOKUP(B53,'[1]SH01 Second Homes'!$C$2:$M$370,11,0)</f>
        <v>517</v>
      </c>
      <c r="E53" s="14">
        <f t="shared" ref="E53:E58" si="10">D53-C53</f>
        <v>65</v>
      </c>
      <c r="F53" s="22">
        <f t="shared" ref="F53:F58" si="11">(D53-C53)/C53</f>
        <v>0.14380530973451328</v>
      </c>
      <c r="H53" s="11" t="s">
        <v>202</v>
      </c>
      <c r="I53" s="24" t="s">
        <v>242</v>
      </c>
      <c r="J53" s="14">
        <f>VLOOKUP(I53,'[1]SH01 Second Homes'!$C$2:$M$370,3,0)</f>
        <v>415</v>
      </c>
      <c r="K53" s="14">
        <f>VLOOKUP(I53,'[1]SH01 Second Homes'!$C$2:$M$370,11,0)</f>
        <v>113</v>
      </c>
      <c r="L53" s="14">
        <f t="shared" si="0"/>
        <v>-302</v>
      </c>
      <c r="M53" s="22">
        <f t="shared" si="1"/>
        <v>-0.72771084337349401</v>
      </c>
    </row>
    <row r="54" spans="2:13" x14ac:dyDescent="0.25">
      <c r="B54" s="24" t="s">
        <v>240</v>
      </c>
      <c r="C54" s="14">
        <f>VLOOKUP(B54,'[1]SH01 Second Homes'!$C$2:$M$370,3,0)</f>
        <v>2566</v>
      </c>
      <c r="D54" s="14">
        <f>VLOOKUP(B54,'[1]SH01 Second Homes'!$C$2:$M$370,11,0)</f>
        <v>2295</v>
      </c>
      <c r="E54" s="14">
        <f t="shared" si="10"/>
        <v>-271</v>
      </c>
      <c r="F54" s="22">
        <f t="shared" si="11"/>
        <v>-0.10561184723304755</v>
      </c>
    </row>
    <row r="55" spans="2:13" x14ac:dyDescent="0.25">
      <c r="B55" s="24" t="s">
        <v>222</v>
      </c>
      <c r="C55" s="14">
        <f>VLOOKUP(B55,'[1]SH01 Second Homes'!$C$2:$M$370,3,0)</f>
        <v>3018</v>
      </c>
      <c r="D55" s="14">
        <f>VLOOKUP(B55,'[1]SH01 Second Homes'!$C$2:$M$370,11,0)</f>
        <v>3381</v>
      </c>
      <c r="E55" s="14">
        <f t="shared" si="10"/>
        <v>363</v>
      </c>
      <c r="F55" s="22">
        <f t="shared" si="11"/>
        <v>0.12027833001988071</v>
      </c>
    </row>
    <row r="56" spans="2:13" x14ac:dyDescent="0.25">
      <c r="B56" s="24" t="s">
        <v>221</v>
      </c>
      <c r="C56" s="14">
        <f>VLOOKUP(B56,'[1]SH01 Second Homes'!$C$2:$M$370,3,0)</f>
        <v>4763</v>
      </c>
      <c r="D56" s="14">
        <f>VLOOKUP(B56,'[1]SH01 Second Homes'!$C$2:$M$370,11,0)</f>
        <v>5435</v>
      </c>
      <c r="E56" s="14">
        <f t="shared" si="10"/>
        <v>672</v>
      </c>
      <c r="F56" s="22">
        <f t="shared" si="11"/>
        <v>0.14108754986353139</v>
      </c>
    </row>
    <row r="57" spans="2:13" x14ac:dyDescent="0.25">
      <c r="B57" s="24" t="s">
        <v>206</v>
      </c>
      <c r="C57" s="14">
        <f>VLOOKUP(B57,'[1]SH01 Second Homes'!$C$2:$M$370,3,0)</f>
        <v>331</v>
      </c>
      <c r="D57" s="14">
        <f>VLOOKUP(B57,'[1]SH01 Second Homes'!$C$2:$M$370,11,0)</f>
        <v>617</v>
      </c>
      <c r="E57" s="14">
        <f t="shared" si="10"/>
        <v>286</v>
      </c>
      <c r="F57" s="22">
        <f t="shared" si="11"/>
        <v>0.86404833836858008</v>
      </c>
    </row>
    <row r="58" spans="2:13" x14ac:dyDescent="0.25">
      <c r="B58" s="24" t="s">
        <v>211</v>
      </c>
      <c r="C58" s="14">
        <f>VLOOKUP(B58,'[1]SH01 Second Homes'!$C$2:$M$370,3,0)</f>
        <v>452</v>
      </c>
      <c r="D58" s="14">
        <f>VLOOKUP(B58,'[1]SH01 Second Homes'!$C$2:$M$370,11,0)</f>
        <v>742</v>
      </c>
      <c r="E58" s="14">
        <f t="shared" si="10"/>
        <v>290</v>
      </c>
      <c r="F58" s="22">
        <f t="shared" si="11"/>
        <v>0.6415929203539823</v>
      </c>
    </row>
    <row r="59" spans="2:13" x14ac:dyDescent="0.25">
      <c r="B59" s="2"/>
      <c r="C59" s="1"/>
      <c r="D59" s="1"/>
      <c r="E59" s="1"/>
    </row>
    <row r="60" spans="2:13" x14ac:dyDescent="0.25">
      <c r="B60" s="11" t="s">
        <v>210</v>
      </c>
      <c r="C60" s="12">
        <v>2010</v>
      </c>
      <c r="D60" s="12">
        <v>2018</v>
      </c>
      <c r="E60" s="12" t="s">
        <v>67</v>
      </c>
      <c r="F60" s="12" t="s">
        <v>68</v>
      </c>
    </row>
    <row r="61" spans="2:13" x14ac:dyDescent="0.25">
      <c r="B61" s="24" t="s">
        <v>225</v>
      </c>
      <c r="C61" s="14">
        <f>VLOOKUP(B61,'[1]SH01 Second Homes'!$C$2:$M$370,3,0)</f>
        <v>479</v>
      </c>
      <c r="D61" s="14">
        <f>VLOOKUP(B61,'[1]SH01 Second Homes'!$C$2:$M$370,11,0)</f>
        <v>518</v>
      </c>
      <c r="E61" s="14">
        <f>D61-C61</f>
        <v>39</v>
      </c>
      <c r="F61" s="22">
        <f>(D61-C61)/C61</f>
        <v>8.1419624217118999E-2</v>
      </c>
    </row>
    <row r="62" spans="2:13" x14ac:dyDescent="0.25">
      <c r="B62" s="24" t="s">
        <v>219</v>
      </c>
      <c r="C62" s="14">
        <f>VLOOKUP(B62,'[1]SH01 Second Homes'!$C$2:$M$370,3,0)</f>
        <v>184</v>
      </c>
      <c r="D62" s="14">
        <f>VLOOKUP(B62,'[1]SH01 Second Homes'!$C$2:$M$370,11,0)</f>
        <v>213</v>
      </c>
      <c r="E62" s="14">
        <f t="shared" ref="E62:E67" si="12">D62-C62</f>
        <v>29</v>
      </c>
      <c r="F62" s="22">
        <f t="shared" ref="F62:F67" si="13">(D62-C62)/C62</f>
        <v>0.15760869565217392</v>
      </c>
    </row>
    <row r="63" spans="2:13" x14ac:dyDescent="0.25">
      <c r="B63" s="24" t="s">
        <v>215</v>
      </c>
      <c r="C63" s="14">
        <f>VLOOKUP(B63,'[1]SH01 Second Homes'!$C$2:$M$370,3,0)</f>
        <v>373</v>
      </c>
      <c r="D63" s="14">
        <f>VLOOKUP(B63,'[1]SH01 Second Homes'!$C$2:$M$370,11,0)</f>
        <v>505</v>
      </c>
      <c r="E63" s="14">
        <f t="shared" si="12"/>
        <v>132</v>
      </c>
      <c r="F63" s="22">
        <f t="shared" si="13"/>
        <v>0.35388739946380698</v>
      </c>
    </row>
    <row r="64" spans="2:13" x14ac:dyDescent="0.25">
      <c r="B64" s="24" t="s">
        <v>217</v>
      </c>
      <c r="C64" s="14">
        <f>VLOOKUP(B64,'[1]SH01 Second Homes'!$C$2:$M$370,3,0)</f>
        <v>411</v>
      </c>
      <c r="D64" s="14">
        <f>VLOOKUP(B64,'[1]SH01 Second Homes'!$C$2:$M$370,11,0)</f>
        <v>484</v>
      </c>
      <c r="E64" s="14">
        <f t="shared" si="12"/>
        <v>73</v>
      </c>
      <c r="F64" s="22">
        <f t="shared" si="13"/>
        <v>0.17761557177615572</v>
      </c>
    </row>
    <row r="65" spans="2:6" x14ac:dyDescent="0.25">
      <c r="B65" s="24" t="s">
        <v>229</v>
      </c>
      <c r="C65" s="14">
        <f>VLOOKUP(B65,'[1]SH01 Second Homes'!$C$2:$M$370,3,0)</f>
        <v>257</v>
      </c>
      <c r="D65" s="14">
        <f>VLOOKUP(B65,'[1]SH01 Second Homes'!$C$2:$M$370,11,0)</f>
        <v>276</v>
      </c>
      <c r="E65" s="14">
        <f t="shared" si="12"/>
        <v>19</v>
      </c>
      <c r="F65" s="22">
        <f t="shared" si="13"/>
        <v>7.3929961089494164E-2</v>
      </c>
    </row>
    <row r="66" spans="2:6" x14ac:dyDescent="0.25">
      <c r="B66" s="24" t="s">
        <v>227</v>
      </c>
      <c r="C66" s="14">
        <f>VLOOKUP(B66,'[1]SH01 Second Homes'!$C$2:$M$370,3,0)</f>
        <v>2600</v>
      </c>
      <c r="D66" s="14">
        <f>VLOOKUP(B66,'[1]SH01 Second Homes'!$C$2:$M$370,11,0)</f>
        <v>2795</v>
      </c>
      <c r="E66" s="14">
        <f t="shared" si="12"/>
        <v>195</v>
      </c>
      <c r="F66" s="22">
        <f t="shared" si="13"/>
        <v>7.4999999999999997E-2</v>
      </c>
    </row>
    <row r="67" spans="2:6" x14ac:dyDescent="0.25">
      <c r="B67" s="24" t="s">
        <v>230</v>
      </c>
      <c r="C67" s="14">
        <f>VLOOKUP(B67,'[1]SH01 Second Homes'!$C$2:$M$370,3,0)</f>
        <v>1340</v>
      </c>
      <c r="D67" s="14">
        <f>VLOOKUP(B67,'[1]SH01 Second Homes'!$C$2:$M$370,11,0)</f>
        <v>1424</v>
      </c>
      <c r="E67" s="14">
        <f t="shared" si="12"/>
        <v>84</v>
      </c>
      <c r="F67" s="22">
        <f t="shared" si="13"/>
        <v>6.2686567164179099E-2</v>
      </c>
    </row>
    <row r="68" spans="2:6" x14ac:dyDescent="0.25">
      <c r="B68" s="28"/>
      <c r="C68" s="29"/>
      <c r="D68" s="29"/>
      <c r="E68" s="29"/>
    </row>
    <row r="69" spans="2:6" x14ac:dyDescent="0.25">
      <c r="B69" s="11" t="s">
        <v>151</v>
      </c>
      <c r="C69" s="12">
        <v>2010</v>
      </c>
      <c r="D69" s="12">
        <v>2018</v>
      </c>
      <c r="E69" s="12" t="s">
        <v>67</v>
      </c>
      <c r="F69" s="12" t="s">
        <v>68</v>
      </c>
    </row>
    <row r="70" spans="2:6" x14ac:dyDescent="0.25">
      <c r="B70" s="24" t="s">
        <v>243</v>
      </c>
      <c r="C70" s="14">
        <f>VLOOKUP(B70,'[1]SH01 Second Homes'!$C$2:$M$370,3,0)</f>
        <v>409</v>
      </c>
      <c r="D70" s="14">
        <f>VLOOKUP(B70,'[1]SH01 Second Homes'!$C$2:$M$370,11,0)</f>
        <v>252</v>
      </c>
      <c r="E70" s="14">
        <f>D70-C70</f>
        <v>-157</v>
      </c>
      <c r="F70" s="22">
        <f>(D70-C70)/C70</f>
        <v>-0.38386308068459657</v>
      </c>
    </row>
    <row r="71" spans="2:6" x14ac:dyDescent="0.25">
      <c r="B71" s="24" t="s">
        <v>232</v>
      </c>
      <c r="C71" s="14">
        <f>VLOOKUP(B71,'[1]SH01 Second Homes'!$C$2:$M$370,3,0)</f>
        <v>249</v>
      </c>
      <c r="D71" s="14">
        <f>VLOOKUP(B71,'[1]SH01 Second Homes'!$C$2:$M$370,11,0)</f>
        <v>249</v>
      </c>
      <c r="E71" s="14">
        <f t="shared" ref="E71:E76" si="14">D71-C71</f>
        <v>0</v>
      </c>
      <c r="F71" s="22">
        <f t="shared" ref="F71:F76" si="15">(D71-C71)/C71</f>
        <v>0</v>
      </c>
    </row>
    <row r="72" spans="2:6" x14ac:dyDescent="0.25">
      <c r="B72" s="24" t="s">
        <v>6</v>
      </c>
      <c r="C72" s="14">
        <f>VLOOKUP(B72,'[1]SH01 Second Homes'!$C$2:$M$370,3,0)</f>
        <v>28472</v>
      </c>
      <c r="D72" s="14">
        <f>VLOOKUP(B72,'[1]SH01 Second Homes'!$C$2:$M$370,11,0)</f>
        <v>30412</v>
      </c>
      <c r="E72" s="14">
        <f t="shared" si="14"/>
        <v>1940</v>
      </c>
      <c r="F72" s="22">
        <f t="shared" si="15"/>
        <v>6.8137117167743746E-2</v>
      </c>
    </row>
    <row r="73" spans="2:6" x14ac:dyDescent="0.25">
      <c r="B73" s="24" t="s">
        <v>245</v>
      </c>
      <c r="C73" s="14">
        <f>VLOOKUP(B73,'[1]SH01 Second Homes'!$C$2:$M$370,3,0)</f>
        <v>499</v>
      </c>
      <c r="D73" s="14">
        <f>VLOOKUP(B73,'[1]SH01 Second Homes'!$C$2:$M$370,11,0)</f>
        <v>145</v>
      </c>
      <c r="E73" s="14">
        <f t="shared" si="14"/>
        <v>-354</v>
      </c>
      <c r="F73" s="22">
        <f t="shared" si="15"/>
        <v>-0.70941883767535074</v>
      </c>
    </row>
    <row r="74" spans="2:6" x14ac:dyDescent="0.25">
      <c r="B74" s="24" t="s">
        <v>244</v>
      </c>
      <c r="C74" s="14">
        <f>VLOOKUP(B74,'[1]SH01 Second Homes'!$C$2:$M$370,3,0)</f>
        <v>212</v>
      </c>
      <c r="D74" s="14">
        <f>VLOOKUP(B74,'[1]SH01 Second Homes'!$C$2:$M$370,11,0)</f>
        <v>117</v>
      </c>
      <c r="E74" s="14">
        <f t="shared" si="14"/>
        <v>-95</v>
      </c>
      <c r="F74" s="22">
        <f t="shared" si="15"/>
        <v>-0.44811320754716982</v>
      </c>
    </row>
    <row r="75" spans="2:6" x14ac:dyDescent="0.25">
      <c r="B75" s="24" t="s">
        <v>212</v>
      </c>
      <c r="C75" s="14">
        <f>VLOOKUP(B75,'[1]SH01 Second Homes'!$C$2:$M$370,3,0)</f>
        <v>220</v>
      </c>
      <c r="D75" s="14">
        <f>VLOOKUP(B75,'[1]SH01 Second Homes'!$C$2:$M$370,11,0)</f>
        <v>352</v>
      </c>
      <c r="E75" s="14">
        <f t="shared" si="14"/>
        <v>132</v>
      </c>
      <c r="F75" s="22">
        <f t="shared" si="15"/>
        <v>0.6</v>
      </c>
    </row>
    <row r="76" spans="2:6" x14ac:dyDescent="0.25">
      <c r="B76" s="24" t="s">
        <v>234</v>
      </c>
      <c r="C76" s="14">
        <f>VLOOKUP(B76,'[1]SH01 Second Homes'!$C$2:$M$370,3,0)</f>
        <v>225</v>
      </c>
      <c r="D76" s="14">
        <f>VLOOKUP(B76,'[1]SH01 Second Homes'!$C$2:$M$370,11,0)</f>
        <v>222</v>
      </c>
      <c r="E76" s="14">
        <f t="shared" si="14"/>
        <v>-3</v>
      </c>
      <c r="F76" s="22">
        <f t="shared" si="15"/>
        <v>-1.3333333333333334E-2</v>
      </c>
    </row>
  </sheetData>
  <autoFilter ref="H6:M53">
    <sortState ref="H7:M53">
      <sortCondition descending="1" ref="M6:M53"/>
    </sortState>
  </autoFilter>
  <conditionalFormatting sqref="F11:F15">
    <cfRule type="colorScale" priority="14">
      <colorScale>
        <cfvo type="min"/>
        <cfvo type="percentile" val="50"/>
        <cfvo type="max"/>
        <color rgb="FFF8696B"/>
        <color rgb="FFFFEB84"/>
        <color rgb="FF63BE7B"/>
      </colorScale>
    </cfRule>
  </conditionalFormatting>
  <conditionalFormatting sqref="F70:F76">
    <cfRule type="colorScale" priority="8">
      <colorScale>
        <cfvo type="min"/>
        <cfvo type="percentile" val="50"/>
        <cfvo type="max"/>
        <color rgb="FFF8696B"/>
        <color rgb="FFFFEB84"/>
        <color rgb="FF63BE7B"/>
      </colorScale>
    </cfRule>
  </conditionalFormatting>
  <conditionalFormatting sqref="F61:F67">
    <cfRule type="colorScale" priority="38">
      <colorScale>
        <cfvo type="min"/>
        <cfvo type="percentile" val="50"/>
        <cfvo type="max"/>
        <color rgb="FFF8696B"/>
        <color rgb="FFFFEB84"/>
        <color rgb="FF63BE7B"/>
      </colorScale>
    </cfRule>
  </conditionalFormatting>
  <conditionalFormatting sqref="F52:F58">
    <cfRule type="colorScale" priority="39">
      <colorScale>
        <cfvo type="min"/>
        <cfvo type="percentile" val="50"/>
        <cfvo type="max"/>
        <color rgb="FFF8696B"/>
        <color rgb="FFFFEB84"/>
        <color rgb="FF63BE7B"/>
      </colorScale>
    </cfRule>
  </conditionalFormatting>
  <conditionalFormatting sqref="F40:F49">
    <cfRule type="colorScale" priority="40">
      <colorScale>
        <cfvo type="min"/>
        <cfvo type="percentile" val="50"/>
        <cfvo type="max"/>
        <color rgb="FFF8696B"/>
        <color rgb="FFFFEB84"/>
        <color rgb="FF63BE7B"/>
      </colorScale>
    </cfRule>
  </conditionalFormatting>
  <conditionalFormatting sqref="F26:F37">
    <cfRule type="colorScale" priority="41">
      <colorScale>
        <cfvo type="min"/>
        <cfvo type="percentile" val="50"/>
        <cfvo type="max"/>
        <color rgb="FFF8696B"/>
        <color rgb="FFFFEB84"/>
        <color rgb="FF63BE7B"/>
      </colorScale>
    </cfRule>
  </conditionalFormatting>
  <conditionalFormatting sqref="F19:F23">
    <cfRule type="colorScale" priority="42">
      <colorScale>
        <cfvo type="min"/>
        <cfvo type="percentile" val="50"/>
        <cfvo type="max"/>
        <color rgb="FFF8696B"/>
        <color rgb="FFFFEB84"/>
        <color rgb="FF63BE7B"/>
      </colorScale>
    </cfRule>
  </conditionalFormatting>
  <conditionalFormatting sqref="M6:M53">
    <cfRule type="colorScale" priority="64">
      <colorScale>
        <cfvo type="min"/>
        <cfvo type="percentile" val="50"/>
        <cfvo type="max"/>
        <color rgb="FFF8696B"/>
        <color rgb="FFFFEB84"/>
        <color rgb="FF63BE7B"/>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6"/>
  <sheetViews>
    <sheetView topLeftCell="A46" workbookViewId="0">
      <selection activeCell="F11" sqref="F11"/>
    </sheetView>
  </sheetViews>
  <sheetFormatPr defaultRowHeight="15" x14ac:dyDescent="0.25"/>
  <cols>
    <col min="1" max="1" width="4.42578125" style="6" customWidth="1"/>
    <col min="2" max="2" width="28.140625" style="6" customWidth="1"/>
    <col min="3" max="6" width="13.5703125" style="6" customWidth="1"/>
    <col min="7" max="7" width="9.140625" style="6"/>
    <col min="8" max="8" width="20.28515625" style="6" bestFit="1" customWidth="1"/>
    <col min="9" max="9" width="27.42578125" style="6" customWidth="1"/>
    <col min="10" max="13" width="10.85546875" style="10" customWidth="1"/>
    <col min="14" max="16384" width="9.140625" style="6"/>
  </cols>
  <sheetData>
    <row r="1" spans="2:13" ht="29.25" customHeight="1" x14ac:dyDescent="0.25"/>
    <row r="2" spans="2:13" ht="23.25" x14ac:dyDescent="0.35">
      <c r="B2" s="19" t="s">
        <v>246</v>
      </c>
    </row>
    <row r="3" spans="2:13" ht="38.25" customHeight="1" x14ac:dyDescent="0.25"/>
    <row r="4" spans="2:13" ht="18.75" x14ac:dyDescent="0.3">
      <c r="C4" s="17">
        <v>2010</v>
      </c>
      <c r="D4" s="17">
        <v>2018</v>
      </c>
      <c r="E4" s="17" t="s">
        <v>67</v>
      </c>
      <c r="F4" s="17" t="s">
        <v>68</v>
      </c>
      <c r="H4" s="27" t="s">
        <v>247</v>
      </c>
    </row>
    <row r="5" spans="2:13" x14ac:dyDescent="0.25">
      <c r="B5" s="18" t="s">
        <v>11</v>
      </c>
      <c r="C5" s="15">
        <f>VLOOKUP(B5,'[1]SH01 Second Homes'!$C$2:$M$370,3,0)</f>
        <v>11485</v>
      </c>
      <c r="D5" s="15">
        <f>VLOOKUP(B5,'[1]SH01 Second Homes'!$C$2:$M$370,11,0)</f>
        <v>10785</v>
      </c>
      <c r="E5" s="8">
        <f>D5-C5</f>
        <v>-700</v>
      </c>
      <c r="F5" s="16">
        <f>(D5-C5)/C5</f>
        <v>-6.0949063996517193E-2</v>
      </c>
      <c r="H5" s="12" t="s">
        <v>13</v>
      </c>
      <c r="I5" s="12" t="s">
        <v>14</v>
      </c>
      <c r="J5" s="12">
        <v>2010</v>
      </c>
      <c r="K5" s="12">
        <v>2018</v>
      </c>
      <c r="L5" s="12" t="s">
        <v>67</v>
      </c>
      <c r="M5" s="12" t="s">
        <v>68</v>
      </c>
    </row>
    <row r="6" spans="2:13" x14ac:dyDescent="0.25">
      <c r="H6" s="24" t="s">
        <v>248</v>
      </c>
      <c r="I6" s="24" t="s">
        <v>249</v>
      </c>
      <c r="J6" s="26">
        <v>28</v>
      </c>
      <c r="K6" s="26">
        <v>140</v>
      </c>
      <c r="L6" s="26">
        <v>112</v>
      </c>
      <c r="M6" s="9">
        <f t="shared" ref="M6:M45" si="0">(K6-J6)/J6</f>
        <v>4</v>
      </c>
    </row>
    <row r="7" spans="2:13" s="13" customFormat="1" ht="17.25" customHeight="1" x14ac:dyDescent="0.3">
      <c r="B7" s="27" t="s">
        <v>250</v>
      </c>
      <c r="C7" s="6"/>
      <c r="D7" s="6"/>
      <c r="E7" s="6"/>
      <c r="F7" s="6"/>
      <c r="H7" s="24" t="s">
        <v>251</v>
      </c>
      <c r="I7" s="24" t="s">
        <v>252</v>
      </c>
      <c r="J7" s="26">
        <v>143</v>
      </c>
      <c r="K7" s="26">
        <v>475</v>
      </c>
      <c r="L7" s="26">
        <v>332</v>
      </c>
      <c r="M7" s="9">
        <f t="shared" si="0"/>
        <v>2.3216783216783217</v>
      </c>
    </row>
    <row r="8" spans="2:13" s="13" customFormat="1" ht="17.25" customHeight="1" x14ac:dyDescent="0.25">
      <c r="B8" s="11" t="s">
        <v>13</v>
      </c>
      <c r="C8" s="12">
        <v>2010</v>
      </c>
      <c r="D8" s="12">
        <v>2018</v>
      </c>
      <c r="E8" s="12" t="s">
        <v>67</v>
      </c>
      <c r="F8" s="12" t="s">
        <v>68</v>
      </c>
      <c r="H8" s="24" t="s">
        <v>253</v>
      </c>
      <c r="I8" s="24" t="s">
        <v>254</v>
      </c>
      <c r="J8" s="26">
        <v>59</v>
      </c>
      <c r="K8" s="26">
        <v>127</v>
      </c>
      <c r="L8" s="26">
        <v>68</v>
      </c>
      <c r="M8" s="9">
        <f t="shared" si="0"/>
        <v>1.152542372881356</v>
      </c>
    </row>
    <row r="9" spans="2:13" s="13" customFormat="1" ht="17.25" customHeight="1" x14ac:dyDescent="0.25">
      <c r="B9" s="14" t="s">
        <v>248</v>
      </c>
      <c r="C9" s="15">
        <f>VLOOKUP(B9,'[1]SH01 Second Homes'!$C$2:$M$370,3,0)</f>
        <v>2345</v>
      </c>
      <c r="D9" s="15">
        <f>VLOOKUP(B9,'[1]SH01 Second Homes'!$C$2:$M$370,11,0)</f>
        <v>2394</v>
      </c>
      <c r="E9" s="8">
        <f>D9-C9</f>
        <v>49</v>
      </c>
      <c r="F9" s="16">
        <f>(D9-C9)/C9</f>
        <v>2.0895522388059702E-2</v>
      </c>
      <c r="H9" s="24" t="s">
        <v>255</v>
      </c>
      <c r="I9" s="24" t="s">
        <v>50</v>
      </c>
      <c r="J9" s="26">
        <v>82</v>
      </c>
      <c r="K9" s="26">
        <v>139</v>
      </c>
      <c r="L9" s="26">
        <v>57</v>
      </c>
      <c r="M9" s="9">
        <f t="shared" si="0"/>
        <v>0.69512195121951215</v>
      </c>
    </row>
    <row r="10" spans="2:13" s="13" customFormat="1" ht="17.25" customHeight="1" x14ac:dyDescent="0.25">
      <c r="B10" s="14" t="s">
        <v>255</v>
      </c>
      <c r="C10" s="15">
        <f>VLOOKUP(B10,'[1]SH01 Second Homes'!$C$2:$M$370,3,0)</f>
        <v>1623</v>
      </c>
      <c r="D10" s="15">
        <f>VLOOKUP(B10,'[1]SH01 Second Homes'!$C$2:$M$370,11,0)</f>
        <v>1142</v>
      </c>
      <c r="E10" s="8">
        <f t="shared" ref="E10:E13" si="1">D10-C10</f>
        <v>-481</v>
      </c>
      <c r="F10" s="16">
        <f t="shared" ref="F10:F13" si="2">(D10-C10)/C10</f>
        <v>-0.29636475662353667</v>
      </c>
      <c r="H10" s="24" t="s">
        <v>256</v>
      </c>
      <c r="I10" s="24" t="s">
        <v>257</v>
      </c>
      <c r="J10" s="26">
        <v>130</v>
      </c>
      <c r="K10" s="26">
        <v>217</v>
      </c>
      <c r="L10" s="26">
        <v>87</v>
      </c>
      <c r="M10" s="9">
        <f t="shared" si="0"/>
        <v>0.66923076923076918</v>
      </c>
    </row>
    <row r="11" spans="2:13" s="13" customFormat="1" ht="17.25" customHeight="1" x14ac:dyDescent="0.25">
      <c r="B11" s="14" t="s">
        <v>251</v>
      </c>
      <c r="C11" s="15">
        <f>VLOOKUP(B11,'[1]SH01 Second Homes'!$C$2:$M$370,3,0)</f>
        <v>2557</v>
      </c>
      <c r="D11" s="15">
        <f>VLOOKUP(B11,'[1]SH01 Second Homes'!$C$2:$M$370,11,0)</f>
        <v>2838</v>
      </c>
      <c r="E11" s="8">
        <f t="shared" si="1"/>
        <v>281</v>
      </c>
      <c r="F11" s="16">
        <f t="shared" si="2"/>
        <v>0.10989440750879938</v>
      </c>
      <c r="H11" s="24" t="s">
        <v>255</v>
      </c>
      <c r="I11" s="24" t="s">
        <v>258</v>
      </c>
      <c r="J11" s="26">
        <v>110</v>
      </c>
      <c r="K11" s="26">
        <v>165</v>
      </c>
      <c r="L11" s="26">
        <v>55</v>
      </c>
      <c r="M11" s="9">
        <f t="shared" si="0"/>
        <v>0.5</v>
      </c>
    </row>
    <row r="12" spans="2:13" s="13" customFormat="1" ht="17.25" customHeight="1" x14ac:dyDescent="0.25">
      <c r="B12" s="14" t="s">
        <v>259</v>
      </c>
      <c r="C12" s="15">
        <f>VLOOKUP(B12,'[1]SH01 Second Homes'!$C$2:$M$370,3,0)</f>
        <v>1248</v>
      </c>
      <c r="D12" s="15">
        <f>VLOOKUP(B12,'[1]SH01 Second Homes'!$C$2:$M$370,11,0)</f>
        <v>916</v>
      </c>
      <c r="E12" s="8">
        <f t="shared" si="1"/>
        <v>-332</v>
      </c>
      <c r="F12" s="16">
        <f t="shared" si="2"/>
        <v>-0.26602564102564102</v>
      </c>
      <c r="H12" s="24" t="s">
        <v>248</v>
      </c>
      <c r="I12" s="24" t="s">
        <v>260</v>
      </c>
      <c r="J12" s="26">
        <v>74</v>
      </c>
      <c r="K12" s="26">
        <v>109</v>
      </c>
      <c r="L12" s="26">
        <v>35</v>
      </c>
      <c r="M12" s="9">
        <f t="shared" si="0"/>
        <v>0.47297297297297297</v>
      </c>
    </row>
    <row r="13" spans="2:13" x14ac:dyDescent="0.25">
      <c r="B13" s="14" t="s">
        <v>256</v>
      </c>
      <c r="C13" s="15">
        <f>VLOOKUP(B13,'[1]SH01 Second Homes'!$C$2:$M$370,3,0)</f>
        <v>1422</v>
      </c>
      <c r="D13" s="15">
        <f>VLOOKUP(B13,'[1]SH01 Second Homes'!$C$2:$M$370,11,0)</f>
        <v>1277</v>
      </c>
      <c r="E13" s="8">
        <f t="shared" si="1"/>
        <v>-145</v>
      </c>
      <c r="F13" s="16">
        <f t="shared" si="2"/>
        <v>-0.1019690576652602</v>
      </c>
      <c r="H13" s="24" t="s">
        <v>251</v>
      </c>
      <c r="I13" s="24" t="s">
        <v>261</v>
      </c>
      <c r="J13" s="26">
        <v>165</v>
      </c>
      <c r="K13" s="26">
        <v>238</v>
      </c>
      <c r="L13" s="26">
        <v>73</v>
      </c>
      <c r="M13" s="9">
        <f t="shared" si="0"/>
        <v>0.44242424242424244</v>
      </c>
    </row>
    <row r="14" spans="2:13" x14ac:dyDescent="0.25">
      <c r="H14" s="24" t="s">
        <v>256</v>
      </c>
      <c r="I14" s="24" t="s">
        <v>262</v>
      </c>
      <c r="J14" s="26">
        <v>144</v>
      </c>
      <c r="K14" s="26">
        <v>204</v>
      </c>
      <c r="L14" s="26">
        <v>60</v>
      </c>
      <c r="M14" s="9">
        <f t="shared" si="0"/>
        <v>0.41666666666666669</v>
      </c>
    </row>
    <row r="15" spans="2:13" ht="18.75" x14ac:dyDescent="0.3">
      <c r="B15" s="27" t="s">
        <v>81</v>
      </c>
      <c r="H15" s="24" t="s">
        <v>253</v>
      </c>
      <c r="I15" s="24" t="s">
        <v>44</v>
      </c>
      <c r="J15" s="26">
        <v>1189</v>
      </c>
      <c r="K15" s="26">
        <v>1570</v>
      </c>
      <c r="L15" s="26">
        <v>381</v>
      </c>
      <c r="M15" s="9">
        <f t="shared" si="0"/>
        <v>0.32043734230445753</v>
      </c>
    </row>
    <row r="16" spans="2:13" x14ac:dyDescent="0.25">
      <c r="B16" s="11" t="s">
        <v>248</v>
      </c>
      <c r="C16" s="12">
        <v>2010</v>
      </c>
      <c r="D16" s="12">
        <v>2018</v>
      </c>
      <c r="E16" s="12" t="s">
        <v>67</v>
      </c>
      <c r="F16" s="12" t="s">
        <v>68</v>
      </c>
      <c r="H16" s="24" t="s">
        <v>251</v>
      </c>
      <c r="I16" s="24" t="s">
        <v>263</v>
      </c>
      <c r="J16" s="26">
        <v>152</v>
      </c>
      <c r="K16" s="26">
        <v>183</v>
      </c>
      <c r="L16" s="26">
        <v>31</v>
      </c>
      <c r="M16" s="9">
        <f t="shared" si="0"/>
        <v>0.20394736842105263</v>
      </c>
    </row>
    <row r="17" spans="2:13" x14ac:dyDescent="0.25">
      <c r="B17" s="24" t="s">
        <v>264</v>
      </c>
      <c r="C17" s="15">
        <f>VLOOKUP(B17,'[1]SH01 Second Homes'!$C$2:$M$370,3,0)</f>
        <v>274</v>
      </c>
      <c r="D17" s="15">
        <f>VLOOKUP(B17,'[1]SH01 Second Homes'!$C$2:$M$370,11,0)</f>
        <v>262</v>
      </c>
      <c r="E17" s="8">
        <f>D17-C17</f>
        <v>-12</v>
      </c>
      <c r="F17" s="16">
        <f>(D17-C17)/C17</f>
        <v>-4.3795620437956206E-2</v>
      </c>
      <c r="H17" s="24" t="s">
        <v>256</v>
      </c>
      <c r="I17" s="24" t="s">
        <v>265</v>
      </c>
      <c r="J17" s="26">
        <v>172</v>
      </c>
      <c r="K17" s="26">
        <v>201</v>
      </c>
      <c r="L17" s="26">
        <v>29</v>
      </c>
      <c r="M17" s="9">
        <f t="shared" si="0"/>
        <v>0.16860465116279069</v>
      </c>
    </row>
    <row r="18" spans="2:13" x14ac:dyDescent="0.25">
      <c r="B18" s="24" t="s">
        <v>249</v>
      </c>
      <c r="C18" s="15">
        <f>VLOOKUP(B18,'[1]SH01 Second Homes'!$C$2:$M$370,3,0)</f>
        <v>28</v>
      </c>
      <c r="D18" s="15">
        <f>VLOOKUP(B18,'[1]SH01 Second Homes'!$C$2:$M$370,11,0)</f>
        <v>140</v>
      </c>
      <c r="E18" s="8">
        <f t="shared" ref="E18:E23" si="3">D18-C18</f>
        <v>112</v>
      </c>
      <c r="F18" s="16">
        <f t="shared" ref="F18:F24" si="4">(D18-C18)/C18</f>
        <v>4</v>
      </c>
      <c r="H18" s="24" t="s">
        <v>259</v>
      </c>
      <c r="I18" s="24" t="s">
        <v>266</v>
      </c>
      <c r="J18" s="26">
        <v>185</v>
      </c>
      <c r="K18" s="26">
        <v>216</v>
      </c>
      <c r="L18" s="26">
        <v>31</v>
      </c>
      <c r="M18" s="9">
        <f t="shared" si="0"/>
        <v>0.16756756756756758</v>
      </c>
    </row>
    <row r="19" spans="2:13" x14ac:dyDescent="0.25">
      <c r="B19" s="24" t="s">
        <v>267</v>
      </c>
      <c r="C19" s="15">
        <f>VLOOKUP(B19,'[1]SH01 Second Homes'!$C$2:$M$370,3,0)</f>
        <v>299</v>
      </c>
      <c r="D19" s="15">
        <f>VLOOKUP(B19,'[1]SH01 Second Homes'!$C$2:$M$370,11,0)</f>
        <v>171</v>
      </c>
      <c r="E19" s="8">
        <f t="shared" si="3"/>
        <v>-128</v>
      </c>
      <c r="F19" s="16">
        <f t="shared" si="4"/>
        <v>-0.42809364548494983</v>
      </c>
      <c r="H19" s="24" t="s">
        <v>251</v>
      </c>
      <c r="I19" s="24" t="s">
        <v>268</v>
      </c>
      <c r="J19" s="26">
        <v>266</v>
      </c>
      <c r="K19" s="26">
        <v>308</v>
      </c>
      <c r="L19" s="26">
        <v>42</v>
      </c>
      <c r="M19" s="9">
        <f t="shared" si="0"/>
        <v>0.15789473684210525</v>
      </c>
    </row>
    <row r="20" spans="2:13" x14ac:dyDescent="0.25">
      <c r="B20" s="24" t="s">
        <v>269</v>
      </c>
      <c r="C20" s="15">
        <f>VLOOKUP(B20,'[1]SH01 Second Homes'!$C$2:$M$370,3,0)</f>
        <v>983</v>
      </c>
      <c r="D20" s="15">
        <f>VLOOKUP(B20,'[1]SH01 Second Homes'!$C$2:$M$370,11,0)</f>
        <v>1025</v>
      </c>
      <c r="E20" s="8">
        <f t="shared" si="3"/>
        <v>42</v>
      </c>
      <c r="F20" s="16">
        <f t="shared" si="4"/>
        <v>4.2726347914547304E-2</v>
      </c>
      <c r="H20" s="24" t="s">
        <v>256</v>
      </c>
      <c r="I20" s="24" t="s">
        <v>270</v>
      </c>
      <c r="J20" s="26">
        <v>127</v>
      </c>
      <c r="K20" s="26">
        <v>146</v>
      </c>
      <c r="L20" s="26">
        <v>19</v>
      </c>
      <c r="M20" s="9">
        <f t="shared" si="0"/>
        <v>0.14960629921259844</v>
      </c>
    </row>
    <row r="21" spans="2:13" x14ac:dyDescent="0.25">
      <c r="B21" s="24" t="s">
        <v>260</v>
      </c>
      <c r="C21" s="15">
        <f>VLOOKUP(B21,'[1]SH01 Second Homes'!$C$2:$M$370,3,0)</f>
        <v>74</v>
      </c>
      <c r="D21" s="15">
        <f>VLOOKUP(B21,'[1]SH01 Second Homes'!$C$2:$M$370,11,0)</f>
        <v>109</v>
      </c>
      <c r="E21" s="8">
        <f t="shared" si="3"/>
        <v>35</v>
      </c>
      <c r="F21" s="16">
        <f t="shared" si="4"/>
        <v>0.47297297297297297</v>
      </c>
      <c r="H21" s="24" t="s">
        <v>248</v>
      </c>
      <c r="I21" s="24" t="s">
        <v>271</v>
      </c>
      <c r="J21" s="26">
        <v>167</v>
      </c>
      <c r="K21" s="26">
        <v>190</v>
      </c>
      <c r="L21" s="26">
        <v>23</v>
      </c>
      <c r="M21" s="9">
        <f t="shared" si="0"/>
        <v>0.1377245508982036</v>
      </c>
    </row>
    <row r="22" spans="2:13" x14ac:dyDescent="0.25">
      <c r="B22" s="24" t="s">
        <v>272</v>
      </c>
      <c r="C22" s="15">
        <f>VLOOKUP(B22,'[1]SH01 Second Homes'!$C$2:$M$370,3,0)</f>
        <v>329</v>
      </c>
      <c r="D22" s="15">
        <f>VLOOKUP(B22,'[1]SH01 Second Homes'!$C$2:$M$370,11,0)</f>
        <v>312</v>
      </c>
      <c r="E22" s="8">
        <f t="shared" si="3"/>
        <v>-17</v>
      </c>
      <c r="F22" s="16">
        <f t="shared" si="4"/>
        <v>-5.1671732522796353E-2</v>
      </c>
      <c r="H22" s="24" t="s">
        <v>253</v>
      </c>
      <c r="I22" s="24" t="s">
        <v>273</v>
      </c>
      <c r="J22" s="26">
        <v>151</v>
      </c>
      <c r="K22" s="26">
        <v>166</v>
      </c>
      <c r="L22" s="26">
        <v>15</v>
      </c>
      <c r="M22" s="9">
        <f t="shared" si="0"/>
        <v>9.9337748344370855E-2</v>
      </c>
    </row>
    <row r="23" spans="2:13" x14ac:dyDescent="0.25">
      <c r="B23" s="24" t="s">
        <v>271</v>
      </c>
      <c r="C23" s="15">
        <f>VLOOKUP(B23,'[1]SH01 Second Homes'!$C$2:$M$370,3,0)</f>
        <v>167</v>
      </c>
      <c r="D23" s="15">
        <f>VLOOKUP(B23,'[1]SH01 Second Homes'!$C$2:$M$370,11,0)</f>
        <v>190</v>
      </c>
      <c r="E23" s="8">
        <f t="shared" si="3"/>
        <v>23</v>
      </c>
      <c r="F23" s="16">
        <f t="shared" si="4"/>
        <v>0.1377245508982036</v>
      </c>
      <c r="H23" s="24" t="s">
        <v>256</v>
      </c>
      <c r="I23" s="24" t="s">
        <v>274</v>
      </c>
      <c r="J23" s="26">
        <v>75</v>
      </c>
      <c r="K23" s="26">
        <v>79</v>
      </c>
      <c r="L23" s="26">
        <v>4</v>
      </c>
      <c r="M23" s="9">
        <f t="shared" si="0"/>
        <v>5.3333333333333337E-2</v>
      </c>
    </row>
    <row r="24" spans="2:13" x14ac:dyDescent="0.25">
      <c r="B24" s="24" t="s">
        <v>275</v>
      </c>
      <c r="C24" s="15">
        <f>VLOOKUP(B24,'[1]SH01 Second Homes'!$C$2:$M$370,3,0)</f>
        <v>191</v>
      </c>
      <c r="D24" s="15">
        <f>VLOOKUP(B24,'[1]SH01 Second Homes'!$C$2:$M$370,11,0)</f>
        <v>185</v>
      </c>
      <c r="E24" s="8">
        <f>D24-C24</f>
        <v>-6</v>
      </c>
      <c r="F24" s="16">
        <f t="shared" si="4"/>
        <v>-3.1413612565445025E-2</v>
      </c>
      <c r="H24" s="24" t="s">
        <v>248</v>
      </c>
      <c r="I24" s="24" t="s">
        <v>269</v>
      </c>
      <c r="J24" s="26">
        <v>983</v>
      </c>
      <c r="K24" s="26">
        <v>1025</v>
      </c>
      <c r="L24" s="26">
        <v>42</v>
      </c>
      <c r="M24" s="9">
        <f t="shared" si="0"/>
        <v>4.2726347914547304E-2</v>
      </c>
    </row>
    <row r="25" spans="2:13" x14ac:dyDescent="0.25">
      <c r="H25" s="24" t="s">
        <v>255</v>
      </c>
      <c r="I25" s="24" t="s">
        <v>276</v>
      </c>
      <c r="J25" s="26">
        <v>181</v>
      </c>
      <c r="K25" s="26">
        <v>176</v>
      </c>
      <c r="L25" s="26">
        <v>-5</v>
      </c>
      <c r="M25" s="9">
        <f t="shared" si="0"/>
        <v>-2.7624309392265192E-2</v>
      </c>
    </row>
    <row r="26" spans="2:13" x14ac:dyDescent="0.25">
      <c r="B26" s="11" t="s">
        <v>255</v>
      </c>
      <c r="C26" s="12">
        <v>2010</v>
      </c>
      <c r="D26" s="12">
        <v>2018</v>
      </c>
      <c r="E26" s="12" t="s">
        <v>67</v>
      </c>
      <c r="F26" s="12" t="s">
        <v>68</v>
      </c>
      <c r="H26" s="24" t="s">
        <v>248</v>
      </c>
      <c r="I26" s="24" t="s">
        <v>275</v>
      </c>
      <c r="J26" s="26">
        <v>191</v>
      </c>
      <c r="K26" s="26">
        <v>185</v>
      </c>
      <c r="L26" s="26">
        <v>-6</v>
      </c>
      <c r="M26" s="9">
        <f t="shared" si="0"/>
        <v>-3.1413612565445025E-2</v>
      </c>
    </row>
    <row r="27" spans="2:13" x14ac:dyDescent="0.25">
      <c r="B27" s="24" t="s">
        <v>50</v>
      </c>
      <c r="C27" s="15">
        <f>VLOOKUP(B27,'[1]SH01 Second Homes'!$C$2:$M$370,3,0)</f>
        <v>82</v>
      </c>
      <c r="D27" s="15">
        <f>VLOOKUP(B27,'[1]SH01 Second Homes'!$C$2:$M$370,11,0)</f>
        <v>139</v>
      </c>
      <c r="E27" s="8">
        <f>D27-C27</f>
        <v>57</v>
      </c>
      <c r="F27" s="16">
        <f>(D27-C27)/C27</f>
        <v>0.69512195121951215</v>
      </c>
      <c r="H27" s="24" t="s">
        <v>248</v>
      </c>
      <c r="I27" s="24" t="s">
        <v>264</v>
      </c>
      <c r="J27" s="26">
        <v>274</v>
      </c>
      <c r="K27" s="26">
        <v>262</v>
      </c>
      <c r="L27" s="26">
        <v>-12</v>
      </c>
      <c r="M27" s="9">
        <f t="shared" si="0"/>
        <v>-4.3795620437956206E-2</v>
      </c>
    </row>
    <row r="28" spans="2:13" x14ac:dyDescent="0.25">
      <c r="B28" s="24" t="s">
        <v>277</v>
      </c>
      <c r="C28" s="15">
        <f>VLOOKUP(B28,'[1]SH01 Second Homes'!$C$2:$M$370,3,0)</f>
        <v>880</v>
      </c>
      <c r="D28" s="15">
        <f>VLOOKUP(B28,'[1]SH01 Second Homes'!$C$2:$M$370,11,0)</f>
        <v>439</v>
      </c>
      <c r="E28" s="8">
        <f t="shared" ref="E28:E33" si="5">D28-C28</f>
        <v>-441</v>
      </c>
      <c r="F28" s="16">
        <f t="shared" ref="F28:F33" si="6">(D28-C28)/C28</f>
        <v>-0.5011363636363636</v>
      </c>
      <c r="H28" s="24" t="s">
        <v>251</v>
      </c>
      <c r="I28" s="24" t="s">
        <v>278</v>
      </c>
      <c r="J28" s="26">
        <v>68</v>
      </c>
      <c r="K28" s="26">
        <v>65</v>
      </c>
      <c r="L28" s="26">
        <v>-3</v>
      </c>
      <c r="M28" s="9">
        <f t="shared" si="0"/>
        <v>-4.4117647058823532E-2</v>
      </c>
    </row>
    <row r="29" spans="2:13" x14ac:dyDescent="0.25">
      <c r="B29" s="24" t="s">
        <v>276</v>
      </c>
      <c r="C29" s="15">
        <f>VLOOKUP(B29,'[1]SH01 Second Homes'!$C$2:$M$370,3,0)</f>
        <v>181</v>
      </c>
      <c r="D29" s="15">
        <f>VLOOKUP(B29,'[1]SH01 Second Homes'!$C$2:$M$370,11,0)</f>
        <v>176</v>
      </c>
      <c r="E29" s="8">
        <f t="shared" si="5"/>
        <v>-5</v>
      </c>
      <c r="F29" s="16">
        <f t="shared" si="6"/>
        <v>-2.7624309392265192E-2</v>
      </c>
      <c r="H29" s="24" t="s">
        <v>248</v>
      </c>
      <c r="I29" s="24" t="s">
        <v>272</v>
      </c>
      <c r="J29" s="26">
        <v>329</v>
      </c>
      <c r="K29" s="26">
        <v>312</v>
      </c>
      <c r="L29" s="26">
        <v>-17</v>
      </c>
      <c r="M29" s="9">
        <f t="shared" si="0"/>
        <v>-5.1671732522796353E-2</v>
      </c>
    </row>
    <row r="30" spans="2:13" x14ac:dyDescent="0.25">
      <c r="B30" s="24" t="s">
        <v>279</v>
      </c>
      <c r="C30" s="15">
        <f>VLOOKUP(B30,'[1]SH01 Second Homes'!$C$2:$M$370,3,0)</f>
        <v>213</v>
      </c>
      <c r="D30" s="15">
        <f>VLOOKUP(B30,'[1]SH01 Second Homes'!$C$2:$M$370,11,0)</f>
        <v>131</v>
      </c>
      <c r="E30" s="8">
        <f t="shared" si="5"/>
        <v>-82</v>
      </c>
      <c r="F30" s="16">
        <f t="shared" si="6"/>
        <v>-0.38497652582159625</v>
      </c>
      <c r="H30" s="24" t="s">
        <v>259</v>
      </c>
      <c r="I30" s="24" t="s">
        <v>280</v>
      </c>
      <c r="J30" s="26">
        <v>12</v>
      </c>
      <c r="K30" s="26">
        <v>11</v>
      </c>
      <c r="L30" s="26">
        <v>-1</v>
      </c>
      <c r="M30" s="9">
        <f t="shared" si="0"/>
        <v>-8.3333333333333329E-2</v>
      </c>
    </row>
    <row r="31" spans="2:13" x14ac:dyDescent="0.25">
      <c r="B31" s="24" t="s">
        <v>281</v>
      </c>
      <c r="C31" s="15">
        <f>VLOOKUP(B31,'[1]SH01 Second Homes'!$C$2:$M$370,3,0)</f>
        <v>74</v>
      </c>
      <c r="D31" s="15">
        <f>VLOOKUP(B31,'[1]SH01 Second Homes'!$C$2:$M$370,11,0)</f>
        <v>45</v>
      </c>
      <c r="E31" s="8">
        <f t="shared" si="5"/>
        <v>-29</v>
      </c>
      <c r="F31" s="16">
        <f t="shared" si="6"/>
        <v>-0.39189189189189189</v>
      </c>
      <c r="H31" s="24" t="s">
        <v>251</v>
      </c>
      <c r="I31" s="24" t="s">
        <v>282</v>
      </c>
      <c r="J31" s="26">
        <v>1525</v>
      </c>
      <c r="K31" s="26">
        <v>1371</v>
      </c>
      <c r="L31" s="26">
        <v>-154</v>
      </c>
      <c r="M31" s="9">
        <f t="shared" si="0"/>
        <v>-0.10098360655737705</v>
      </c>
    </row>
    <row r="32" spans="2:13" x14ac:dyDescent="0.25">
      <c r="B32" s="24" t="s">
        <v>258</v>
      </c>
      <c r="C32" s="15">
        <f>VLOOKUP(B32,'[1]SH01 Second Homes'!$C$2:$M$370,3,0)</f>
        <v>110</v>
      </c>
      <c r="D32" s="15">
        <f>VLOOKUP(B32,'[1]SH01 Second Homes'!$C$2:$M$370,11,0)</f>
        <v>165</v>
      </c>
      <c r="E32" s="8">
        <f t="shared" si="5"/>
        <v>55</v>
      </c>
      <c r="F32" s="16">
        <f t="shared" si="6"/>
        <v>0.5</v>
      </c>
      <c r="H32" s="24" t="s">
        <v>259</v>
      </c>
      <c r="I32" s="24" t="s">
        <v>283</v>
      </c>
      <c r="J32" s="26">
        <v>217</v>
      </c>
      <c r="K32" s="26">
        <v>181</v>
      </c>
      <c r="L32" s="26">
        <v>-36</v>
      </c>
      <c r="M32" s="9">
        <f t="shared" si="0"/>
        <v>-0.16589861751152074</v>
      </c>
    </row>
    <row r="33" spans="2:13" x14ac:dyDescent="0.25">
      <c r="B33" s="24" t="s">
        <v>284</v>
      </c>
      <c r="C33" s="15">
        <f>VLOOKUP(B33,'[1]SH01 Second Homes'!$C$2:$M$370,3,0)</f>
        <v>83</v>
      </c>
      <c r="D33" s="15">
        <f>VLOOKUP(B33,'[1]SH01 Second Homes'!$C$2:$M$370,11,0)</f>
        <v>47</v>
      </c>
      <c r="E33" s="8">
        <f t="shared" si="5"/>
        <v>-36</v>
      </c>
      <c r="F33" s="16">
        <f t="shared" si="6"/>
        <v>-0.43373493975903615</v>
      </c>
      <c r="H33" s="24" t="s">
        <v>251</v>
      </c>
      <c r="I33" s="24" t="s">
        <v>285</v>
      </c>
      <c r="J33" s="26">
        <v>238</v>
      </c>
      <c r="K33" s="26">
        <v>198</v>
      </c>
      <c r="L33" s="26">
        <v>-40</v>
      </c>
      <c r="M33" s="9">
        <f t="shared" si="0"/>
        <v>-0.16806722689075632</v>
      </c>
    </row>
    <row r="34" spans="2:13" x14ac:dyDescent="0.25">
      <c r="H34" s="24" t="s">
        <v>259</v>
      </c>
      <c r="I34" s="24" t="s">
        <v>286</v>
      </c>
      <c r="J34" s="26">
        <v>149</v>
      </c>
      <c r="K34" s="26">
        <v>116</v>
      </c>
      <c r="L34" s="26">
        <v>-33</v>
      </c>
      <c r="M34" s="9">
        <f t="shared" si="0"/>
        <v>-0.22147651006711411</v>
      </c>
    </row>
    <row r="35" spans="2:13" x14ac:dyDescent="0.25">
      <c r="B35" s="11" t="s">
        <v>251</v>
      </c>
      <c r="C35" s="12">
        <v>2010</v>
      </c>
      <c r="D35" s="12">
        <v>2018</v>
      </c>
      <c r="E35" s="12" t="s">
        <v>67</v>
      </c>
      <c r="F35" s="12" t="s">
        <v>68</v>
      </c>
      <c r="H35" s="24" t="s">
        <v>259</v>
      </c>
      <c r="I35" s="24" t="s">
        <v>287</v>
      </c>
      <c r="J35" s="26">
        <v>246</v>
      </c>
      <c r="K35" s="26">
        <v>172</v>
      </c>
      <c r="L35" s="26">
        <v>-74</v>
      </c>
      <c r="M35" s="9">
        <f t="shared" si="0"/>
        <v>-0.30081300813008133</v>
      </c>
    </row>
    <row r="36" spans="2:13" x14ac:dyDescent="0.25">
      <c r="B36" s="24" t="s">
        <v>278</v>
      </c>
      <c r="C36" s="15">
        <f>VLOOKUP(B36,'[1]SH01 Second Homes'!$C$2:$M$370,3,0)</f>
        <v>68</v>
      </c>
      <c r="D36" s="15">
        <f>VLOOKUP(B36,'[1]SH01 Second Homes'!$C$2:$M$370,11,0)</f>
        <v>65</v>
      </c>
      <c r="E36" s="8">
        <f>D36-C36</f>
        <v>-3</v>
      </c>
      <c r="F36" s="16">
        <f>(D36-C36)/C36</f>
        <v>-4.4117647058823532E-2</v>
      </c>
      <c r="H36" s="24" t="s">
        <v>255</v>
      </c>
      <c r="I36" s="24" t="s">
        <v>279</v>
      </c>
      <c r="J36" s="26">
        <v>213</v>
      </c>
      <c r="K36" s="26">
        <v>131</v>
      </c>
      <c r="L36" s="26">
        <v>-82</v>
      </c>
      <c r="M36" s="9">
        <f t="shared" si="0"/>
        <v>-0.38497652582159625</v>
      </c>
    </row>
    <row r="37" spans="2:13" x14ac:dyDescent="0.25">
      <c r="B37" s="24" t="s">
        <v>282</v>
      </c>
      <c r="C37" s="15">
        <f>VLOOKUP(B37,'[1]SH01 Second Homes'!$C$2:$M$370,3,0)</f>
        <v>1525</v>
      </c>
      <c r="D37" s="15">
        <f>VLOOKUP(B37,'[1]SH01 Second Homes'!$C$2:$M$370,11,0)</f>
        <v>1371</v>
      </c>
      <c r="E37" s="8">
        <f t="shared" ref="E37:E42" si="7">D37-C37</f>
        <v>-154</v>
      </c>
      <c r="F37" s="16">
        <f t="shared" ref="F37:F42" si="8">(D37-C37)/C37</f>
        <v>-0.10098360655737705</v>
      </c>
      <c r="H37" s="24" t="s">
        <v>255</v>
      </c>
      <c r="I37" s="24" t="s">
        <v>281</v>
      </c>
      <c r="J37" s="26">
        <v>74</v>
      </c>
      <c r="K37" s="26">
        <v>45</v>
      </c>
      <c r="L37" s="26">
        <v>-29</v>
      </c>
      <c r="M37" s="9">
        <f t="shared" si="0"/>
        <v>-0.39189189189189189</v>
      </c>
    </row>
    <row r="38" spans="2:13" x14ac:dyDescent="0.25">
      <c r="B38" s="24" t="s">
        <v>252</v>
      </c>
      <c r="C38" s="15">
        <f>VLOOKUP(B38,'[1]SH01 Second Homes'!$C$2:$M$370,3,0)</f>
        <v>143</v>
      </c>
      <c r="D38" s="15">
        <f>VLOOKUP(B38,'[1]SH01 Second Homes'!$C$2:$M$370,11,0)</f>
        <v>475</v>
      </c>
      <c r="E38" s="8">
        <f t="shared" si="7"/>
        <v>332</v>
      </c>
      <c r="F38" s="16">
        <f t="shared" si="8"/>
        <v>2.3216783216783217</v>
      </c>
      <c r="H38" s="24" t="s">
        <v>248</v>
      </c>
      <c r="I38" s="24" t="s">
        <v>267</v>
      </c>
      <c r="J38" s="26">
        <v>299</v>
      </c>
      <c r="K38" s="26">
        <v>171</v>
      </c>
      <c r="L38" s="26">
        <v>-128</v>
      </c>
      <c r="M38" s="9">
        <f t="shared" si="0"/>
        <v>-0.42809364548494983</v>
      </c>
    </row>
    <row r="39" spans="2:13" x14ac:dyDescent="0.25">
      <c r="B39" s="24" t="s">
        <v>285</v>
      </c>
      <c r="C39" s="15">
        <f>VLOOKUP(B39,'[1]SH01 Second Homes'!$C$2:$M$370,3,0)</f>
        <v>238</v>
      </c>
      <c r="D39" s="15">
        <f>VLOOKUP(B39,'[1]SH01 Second Homes'!$C$2:$M$370,11,0)</f>
        <v>198</v>
      </c>
      <c r="E39" s="8">
        <f t="shared" si="7"/>
        <v>-40</v>
      </c>
      <c r="F39" s="16">
        <f t="shared" si="8"/>
        <v>-0.16806722689075632</v>
      </c>
      <c r="H39" s="24" t="s">
        <v>256</v>
      </c>
      <c r="I39" s="24" t="s">
        <v>288</v>
      </c>
      <c r="J39" s="26">
        <v>368</v>
      </c>
      <c r="K39" s="26">
        <v>209</v>
      </c>
      <c r="L39" s="26">
        <v>-159</v>
      </c>
      <c r="M39" s="9">
        <f t="shared" si="0"/>
        <v>-0.43206521739130432</v>
      </c>
    </row>
    <row r="40" spans="2:13" x14ac:dyDescent="0.25">
      <c r="B40" s="24" t="s">
        <v>263</v>
      </c>
      <c r="C40" s="15">
        <f>VLOOKUP(B40,'[1]SH01 Second Homes'!$C$2:$M$370,3,0)</f>
        <v>152</v>
      </c>
      <c r="D40" s="15">
        <f>VLOOKUP(B40,'[1]SH01 Second Homes'!$C$2:$M$370,11,0)</f>
        <v>183</v>
      </c>
      <c r="E40" s="8">
        <f t="shared" si="7"/>
        <v>31</v>
      </c>
      <c r="F40" s="16">
        <f t="shared" si="8"/>
        <v>0.20394736842105263</v>
      </c>
      <c r="H40" s="24" t="s">
        <v>255</v>
      </c>
      <c r="I40" s="24" t="s">
        <v>284</v>
      </c>
      <c r="J40" s="26">
        <v>83</v>
      </c>
      <c r="K40" s="26">
        <v>47</v>
      </c>
      <c r="L40" s="26">
        <v>-36</v>
      </c>
      <c r="M40" s="9">
        <f t="shared" si="0"/>
        <v>-0.43373493975903615</v>
      </c>
    </row>
    <row r="41" spans="2:13" x14ac:dyDescent="0.25">
      <c r="B41" s="24" t="s">
        <v>268</v>
      </c>
      <c r="C41" s="15">
        <f>VLOOKUP(B41,'[1]SH01 Second Homes'!$C$2:$M$370,3,0)</f>
        <v>266</v>
      </c>
      <c r="D41" s="15">
        <f>VLOOKUP(B41,'[1]SH01 Second Homes'!$C$2:$M$370,11,0)</f>
        <v>308</v>
      </c>
      <c r="E41" s="8">
        <f t="shared" si="7"/>
        <v>42</v>
      </c>
      <c r="F41" s="16">
        <f t="shared" si="8"/>
        <v>0.15789473684210525</v>
      </c>
      <c r="H41" s="24" t="s">
        <v>256</v>
      </c>
      <c r="I41" s="24" t="s">
        <v>289</v>
      </c>
      <c r="J41" s="26">
        <v>406</v>
      </c>
      <c r="K41" s="26">
        <v>221</v>
      </c>
      <c r="L41" s="26">
        <v>-185</v>
      </c>
      <c r="M41" s="9">
        <f t="shared" si="0"/>
        <v>-0.45566502463054187</v>
      </c>
    </row>
    <row r="42" spans="2:13" x14ac:dyDescent="0.25">
      <c r="B42" s="24" t="s">
        <v>261</v>
      </c>
      <c r="C42" s="15">
        <f>VLOOKUP(B42,'[1]SH01 Second Homes'!$C$2:$M$370,3,0)</f>
        <v>165</v>
      </c>
      <c r="D42" s="15">
        <f>VLOOKUP(B42,'[1]SH01 Second Homes'!$C$2:$M$370,11,0)</f>
        <v>238</v>
      </c>
      <c r="E42" s="8">
        <f t="shared" si="7"/>
        <v>73</v>
      </c>
      <c r="F42" s="16">
        <f t="shared" si="8"/>
        <v>0.44242424242424244</v>
      </c>
      <c r="H42" s="24" t="s">
        <v>259</v>
      </c>
      <c r="I42" s="24" t="s">
        <v>290</v>
      </c>
      <c r="J42" s="26">
        <v>345</v>
      </c>
      <c r="K42" s="26">
        <v>175</v>
      </c>
      <c r="L42" s="26">
        <v>-170</v>
      </c>
      <c r="M42" s="9">
        <f t="shared" si="0"/>
        <v>-0.49275362318840582</v>
      </c>
    </row>
    <row r="43" spans="2:13" x14ac:dyDescent="0.25">
      <c r="H43" s="24" t="s">
        <v>255</v>
      </c>
      <c r="I43" s="24" t="s">
        <v>277</v>
      </c>
      <c r="J43" s="26">
        <v>880</v>
      </c>
      <c r="K43" s="26">
        <v>439</v>
      </c>
      <c r="L43" s="26">
        <v>-441</v>
      </c>
      <c r="M43" s="9">
        <f t="shared" si="0"/>
        <v>-0.5011363636363636</v>
      </c>
    </row>
    <row r="44" spans="2:13" x14ac:dyDescent="0.25">
      <c r="B44" s="11" t="s">
        <v>259</v>
      </c>
      <c r="C44" s="12">
        <v>2010</v>
      </c>
      <c r="D44" s="12">
        <v>2018</v>
      </c>
      <c r="E44" s="12" t="s">
        <v>67</v>
      </c>
      <c r="F44" s="12" t="s">
        <v>68</v>
      </c>
      <c r="H44" s="24" t="s">
        <v>259</v>
      </c>
      <c r="I44" s="24" t="s">
        <v>291</v>
      </c>
      <c r="J44" s="26">
        <v>94</v>
      </c>
      <c r="K44" s="26">
        <v>45</v>
      </c>
      <c r="L44" s="26">
        <v>-49</v>
      </c>
      <c r="M44" s="9">
        <f t="shared" si="0"/>
        <v>-0.52127659574468088</v>
      </c>
    </row>
    <row r="45" spans="2:13" x14ac:dyDescent="0.25">
      <c r="B45" s="24" t="s">
        <v>280</v>
      </c>
      <c r="C45" s="15">
        <f>VLOOKUP(B45,'[1]SH01 Second Homes'!$C$2:$M$370,3,0)</f>
        <v>12</v>
      </c>
      <c r="D45" s="15">
        <f>VLOOKUP(B45,'[1]SH01 Second Homes'!$C$2:$M$370,11,0)</f>
        <v>11</v>
      </c>
      <c r="E45" s="8">
        <f>D45-C45</f>
        <v>-1</v>
      </c>
      <c r="F45" s="16">
        <f>(D45-C45)/C45</f>
        <v>-8.3333333333333329E-2</v>
      </c>
      <c r="H45" s="24" t="s">
        <v>253</v>
      </c>
      <c r="I45" s="24" t="s">
        <v>292</v>
      </c>
      <c r="J45" s="26">
        <v>891</v>
      </c>
      <c r="K45" s="26">
        <v>355</v>
      </c>
      <c r="L45" s="26">
        <v>-536</v>
      </c>
      <c r="M45" s="9">
        <f t="shared" si="0"/>
        <v>-0.60157126823793494</v>
      </c>
    </row>
    <row r="46" spans="2:13" x14ac:dyDescent="0.25">
      <c r="B46" s="24" t="s">
        <v>290</v>
      </c>
      <c r="C46" s="15">
        <f>VLOOKUP(B46,'[1]SH01 Second Homes'!$C$2:$M$370,3,0)</f>
        <v>345</v>
      </c>
      <c r="D46" s="15">
        <f>VLOOKUP(B46,'[1]SH01 Second Homes'!$C$2:$M$370,11,0)</f>
        <v>175</v>
      </c>
      <c r="E46" s="8">
        <f t="shared" ref="E46:E51" si="9">D46-C46</f>
        <v>-170</v>
      </c>
      <c r="F46" s="16">
        <f t="shared" ref="F46:F51" si="10">(D46-C46)/C46</f>
        <v>-0.49275362318840582</v>
      </c>
    </row>
    <row r="47" spans="2:13" x14ac:dyDescent="0.25">
      <c r="B47" s="24" t="s">
        <v>287</v>
      </c>
      <c r="C47" s="15">
        <f>VLOOKUP(B47,'[1]SH01 Second Homes'!$C$2:$M$370,3,0)</f>
        <v>246</v>
      </c>
      <c r="D47" s="15">
        <f>VLOOKUP(B47,'[1]SH01 Second Homes'!$C$2:$M$370,11,0)</f>
        <v>172</v>
      </c>
      <c r="E47" s="8">
        <f t="shared" si="9"/>
        <v>-74</v>
      </c>
      <c r="F47" s="16">
        <f t="shared" si="10"/>
        <v>-0.30081300813008133</v>
      </c>
    </row>
    <row r="48" spans="2:13" x14ac:dyDescent="0.25">
      <c r="B48" s="24" t="s">
        <v>286</v>
      </c>
      <c r="C48" s="15">
        <f>VLOOKUP(B48,'[1]SH01 Second Homes'!$C$2:$M$370,3,0)</f>
        <v>149</v>
      </c>
      <c r="D48" s="15">
        <f>VLOOKUP(B48,'[1]SH01 Second Homes'!$C$2:$M$370,11,0)</f>
        <v>116</v>
      </c>
      <c r="E48" s="8">
        <f t="shared" si="9"/>
        <v>-33</v>
      </c>
      <c r="F48" s="16">
        <f t="shared" si="10"/>
        <v>-0.22147651006711411</v>
      </c>
    </row>
    <row r="49" spans="2:6" x14ac:dyDescent="0.25">
      <c r="B49" s="24" t="s">
        <v>283</v>
      </c>
      <c r="C49" s="15">
        <f>VLOOKUP(B49,'[1]SH01 Second Homes'!$C$2:$M$370,3,0)</f>
        <v>217</v>
      </c>
      <c r="D49" s="15">
        <f>VLOOKUP(B49,'[1]SH01 Second Homes'!$C$2:$M$370,11,0)</f>
        <v>181</v>
      </c>
      <c r="E49" s="8">
        <f t="shared" si="9"/>
        <v>-36</v>
      </c>
      <c r="F49" s="16">
        <f t="shared" si="10"/>
        <v>-0.16589861751152074</v>
      </c>
    </row>
    <row r="50" spans="2:6" x14ac:dyDescent="0.25">
      <c r="B50" s="24" t="s">
        <v>266</v>
      </c>
      <c r="C50" s="15">
        <f>VLOOKUP(B50,'[1]SH01 Second Homes'!$C$2:$M$370,3,0)</f>
        <v>185</v>
      </c>
      <c r="D50" s="15">
        <f>VLOOKUP(B50,'[1]SH01 Second Homes'!$C$2:$M$370,11,0)</f>
        <v>216</v>
      </c>
      <c r="E50" s="8">
        <f t="shared" si="9"/>
        <v>31</v>
      </c>
      <c r="F50" s="16">
        <f t="shared" si="10"/>
        <v>0.16756756756756758</v>
      </c>
    </row>
    <row r="51" spans="2:6" x14ac:dyDescent="0.25">
      <c r="B51" s="24" t="s">
        <v>291</v>
      </c>
      <c r="C51" s="15">
        <f>VLOOKUP(B51,'[1]SH01 Second Homes'!$C$2:$M$370,3,0)</f>
        <v>94</v>
      </c>
      <c r="D51" s="15">
        <f>VLOOKUP(B51,'[1]SH01 Second Homes'!$C$2:$M$370,11,0)</f>
        <v>45</v>
      </c>
      <c r="E51" s="8">
        <f t="shared" si="9"/>
        <v>-49</v>
      </c>
      <c r="F51" s="16">
        <f t="shared" si="10"/>
        <v>-0.52127659574468088</v>
      </c>
    </row>
    <row r="53" spans="2:6" x14ac:dyDescent="0.25">
      <c r="B53" s="11" t="s">
        <v>256</v>
      </c>
      <c r="C53" s="12">
        <v>2010</v>
      </c>
      <c r="D53" s="12">
        <v>2018</v>
      </c>
      <c r="E53" s="12" t="s">
        <v>67</v>
      </c>
      <c r="F53" s="12" t="s">
        <v>68</v>
      </c>
    </row>
    <row r="54" spans="2:6" x14ac:dyDescent="0.25">
      <c r="B54" s="24" t="s">
        <v>257</v>
      </c>
      <c r="C54" s="15">
        <f>VLOOKUP(B54,'[1]SH01 Second Homes'!$C$2:$M$370,3,0)</f>
        <v>130</v>
      </c>
      <c r="D54" s="15">
        <f>VLOOKUP(B54,'[1]SH01 Second Homes'!$C$2:$M$370,11,0)</f>
        <v>217</v>
      </c>
      <c r="E54" s="8">
        <f>D54-C54</f>
        <v>87</v>
      </c>
      <c r="F54" s="16">
        <f>(D54-C54)/C54</f>
        <v>0.66923076923076918</v>
      </c>
    </row>
    <row r="55" spans="2:6" x14ac:dyDescent="0.25">
      <c r="B55" s="24" t="s">
        <v>262</v>
      </c>
      <c r="C55" s="15">
        <f>VLOOKUP(B55,'[1]SH01 Second Homes'!$C$2:$M$370,3,0)</f>
        <v>144</v>
      </c>
      <c r="D55" s="15">
        <f>VLOOKUP(B55,'[1]SH01 Second Homes'!$C$2:$M$370,11,0)</f>
        <v>204</v>
      </c>
      <c r="E55" s="8">
        <f t="shared" ref="E55:E60" si="11">D55-C55</f>
        <v>60</v>
      </c>
      <c r="F55" s="16">
        <f t="shared" ref="F55:F60" si="12">(D55-C55)/C55</f>
        <v>0.41666666666666669</v>
      </c>
    </row>
    <row r="56" spans="2:6" x14ac:dyDescent="0.25">
      <c r="B56" s="24" t="s">
        <v>289</v>
      </c>
      <c r="C56" s="15">
        <f>VLOOKUP(B56,'[1]SH01 Second Homes'!$C$2:$M$370,3,0)</f>
        <v>406</v>
      </c>
      <c r="D56" s="15">
        <f>VLOOKUP(B56,'[1]SH01 Second Homes'!$C$2:$M$370,11,0)</f>
        <v>221</v>
      </c>
      <c r="E56" s="8">
        <f t="shared" si="11"/>
        <v>-185</v>
      </c>
      <c r="F56" s="16">
        <f t="shared" si="12"/>
        <v>-0.45566502463054187</v>
      </c>
    </row>
    <row r="57" spans="2:6" x14ac:dyDescent="0.25">
      <c r="B57" s="24" t="s">
        <v>270</v>
      </c>
      <c r="C57" s="15">
        <f>VLOOKUP(B57,'[1]SH01 Second Homes'!$C$2:$M$370,3,0)</f>
        <v>127</v>
      </c>
      <c r="D57" s="15">
        <f>VLOOKUP(B57,'[1]SH01 Second Homes'!$C$2:$M$370,11,0)</f>
        <v>146</v>
      </c>
      <c r="E57" s="8">
        <f t="shared" si="11"/>
        <v>19</v>
      </c>
      <c r="F57" s="16">
        <f t="shared" si="12"/>
        <v>0.14960629921259844</v>
      </c>
    </row>
    <row r="58" spans="2:6" x14ac:dyDescent="0.25">
      <c r="B58" s="24" t="s">
        <v>274</v>
      </c>
      <c r="C58" s="15">
        <f>VLOOKUP(B58,'[1]SH01 Second Homes'!$C$2:$M$370,3,0)</f>
        <v>75</v>
      </c>
      <c r="D58" s="15">
        <f>VLOOKUP(B58,'[1]SH01 Second Homes'!$C$2:$M$370,11,0)</f>
        <v>79</v>
      </c>
      <c r="E58" s="8">
        <f t="shared" si="11"/>
        <v>4</v>
      </c>
      <c r="F58" s="16">
        <f t="shared" si="12"/>
        <v>5.3333333333333337E-2</v>
      </c>
    </row>
    <row r="59" spans="2:6" x14ac:dyDescent="0.25">
      <c r="B59" s="24" t="s">
        <v>265</v>
      </c>
      <c r="C59" s="15">
        <f>VLOOKUP(B59,'[1]SH01 Second Homes'!$C$2:$M$370,3,0)</f>
        <v>172</v>
      </c>
      <c r="D59" s="15">
        <f>VLOOKUP(B59,'[1]SH01 Second Homes'!$C$2:$M$370,11,0)</f>
        <v>201</v>
      </c>
      <c r="E59" s="8">
        <f t="shared" si="11"/>
        <v>29</v>
      </c>
      <c r="F59" s="16">
        <f t="shared" si="12"/>
        <v>0.16860465116279069</v>
      </c>
    </row>
    <row r="60" spans="2:6" x14ac:dyDescent="0.25">
      <c r="B60" s="24" t="s">
        <v>288</v>
      </c>
      <c r="C60" s="15">
        <f>VLOOKUP(B60,'[1]SH01 Second Homes'!$C$2:$M$370,3,0)</f>
        <v>368</v>
      </c>
      <c r="D60" s="15">
        <f>VLOOKUP(B60,'[1]SH01 Second Homes'!$C$2:$M$370,11,0)</f>
        <v>209</v>
      </c>
      <c r="E60" s="8">
        <f t="shared" si="11"/>
        <v>-159</v>
      </c>
      <c r="F60" s="16">
        <f t="shared" si="12"/>
        <v>-0.43206521739130432</v>
      </c>
    </row>
    <row r="63" spans="2:6" x14ac:dyDescent="0.25">
      <c r="B63" s="24" t="s">
        <v>254</v>
      </c>
      <c r="C63" s="15">
        <f>VLOOKUP(B63,'[1]SH01 Second Homes'!$C$2:$M$370,3,0)</f>
        <v>59</v>
      </c>
      <c r="D63" s="15">
        <f>VLOOKUP(B63,'[1]SH01 Second Homes'!$C$2:$M$370,11,0)</f>
        <v>127</v>
      </c>
      <c r="E63" s="25">
        <v>68</v>
      </c>
      <c r="F63" s="16">
        <f>(D63-C63)/C63</f>
        <v>1.152542372881356</v>
      </c>
    </row>
    <row r="64" spans="2:6" x14ac:dyDescent="0.25">
      <c r="B64" s="24" t="s">
        <v>44</v>
      </c>
      <c r="C64" s="15">
        <f>VLOOKUP(B64,'[1]SH01 Second Homes'!$C$2:$M$370,3,0)</f>
        <v>1189</v>
      </c>
      <c r="D64" s="15">
        <f>VLOOKUP(B64,'[1]SH01 Second Homes'!$C$2:$M$370,11,0)</f>
        <v>1570</v>
      </c>
      <c r="E64" s="25">
        <v>381</v>
      </c>
      <c r="F64" s="16">
        <f t="shared" ref="F64:F66" si="13">(D64-C64)/C64</f>
        <v>0.32043734230445753</v>
      </c>
    </row>
    <row r="65" spans="2:6" x14ac:dyDescent="0.25">
      <c r="B65" s="24" t="s">
        <v>292</v>
      </c>
      <c r="C65" s="15">
        <f>VLOOKUP(B65,'[1]SH01 Second Homes'!$C$2:$M$370,3,0)</f>
        <v>891</v>
      </c>
      <c r="D65" s="15">
        <f>VLOOKUP(B65,'[1]SH01 Second Homes'!$C$2:$M$370,11,0)</f>
        <v>355</v>
      </c>
      <c r="E65" s="25">
        <v>-536</v>
      </c>
      <c r="F65" s="16">
        <f t="shared" si="13"/>
        <v>-0.60157126823793494</v>
      </c>
    </row>
    <row r="66" spans="2:6" x14ac:dyDescent="0.25">
      <c r="B66" s="24" t="s">
        <v>273</v>
      </c>
      <c r="C66" s="15">
        <f>VLOOKUP(B66,'[1]SH01 Second Homes'!$C$2:$M$370,3,0)</f>
        <v>151</v>
      </c>
      <c r="D66" s="15">
        <f>VLOOKUP(B66,'[1]SH01 Second Homes'!$C$2:$M$370,11,0)</f>
        <v>166</v>
      </c>
      <c r="E66" s="25">
        <v>15</v>
      </c>
      <c r="F66" s="16">
        <f t="shared" si="13"/>
        <v>9.9337748344370855E-2</v>
      </c>
    </row>
  </sheetData>
  <autoFilter ref="H5:M45">
    <sortState ref="H6:M45">
      <sortCondition descending="1" ref="M5:M45"/>
    </sortState>
  </autoFilter>
  <conditionalFormatting sqref="F9:F13">
    <cfRule type="colorScale" priority="10">
      <colorScale>
        <cfvo type="min"/>
        <cfvo type="percentile" val="50"/>
        <cfvo type="max"/>
        <color rgb="FFF8696B"/>
        <color rgb="FFFFEB84"/>
        <color rgb="FF63BE7B"/>
      </colorScale>
    </cfRule>
  </conditionalFormatting>
  <conditionalFormatting sqref="F63:F66">
    <cfRule type="colorScale" priority="2">
      <colorScale>
        <cfvo type="min"/>
        <cfvo type="percentile" val="50"/>
        <cfvo type="max"/>
        <color rgb="FFF8696B"/>
        <color rgb="FFFFEB84"/>
        <color rgb="FF63BE7B"/>
      </colorScale>
    </cfRule>
  </conditionalFormatting>
  <conditionalFormatting sqref="F17:F24">
    <cfRule type="colorScale" priority="12">
      <colorScale>
        <cfvo type="min"/>
        <cfvo type="percentile" val="50"/>
        <cfvo type="max"/>
        <color rgb="FFF8696B"/>
        <color rgb="FFFFEB84"/>
        <color rgb="FF63BE7B"/>
      </colorScale>
    </cfRule>
  </conditionalFormatting>
  <conditionalFormatting sqref="F27:F33">
    <cfRule type="colorScale" priority="16">
      <colorScale>
        <cfvo type="min"/>
        <cfvo type="percentile" val="50"/>
        <cfvo type="max"/>
        <color rgb="FFF8696B"/>
        <color rgb="FFFFEB84"/>
        <color rgb="FF63BE7B"/>
      </colorScale>
    </cfRule>
  </conditionalFormatting>
  <conditionalFormatting sqref="F36:F42">
    <cfRule type="colorScale" priority="17">
      <colorScale>
        <cfvo type="min"/>
        <cfvo type="percentile" val="50"/>
        <cfvo type="max"/>
        <color rgb="FFF8696B"/>
        <color rgb="FFFFEB84"/>
        <color rgb="FF63BE7B"/>
      </colorScale>
    </cfRule>
  </conditionalFormatting>
  <conditionalFormatting sqref="F45:F51">
    <cfRule type="colorScale" priority="18">
      <colorScale>
        <cfvo type="min"/>
        <cfvo type="percentile" val="50"/>
        <cfvo type="max"/>
        <color rgb="FFF8696B"/>
        <color rgb="FFFFEB84"/>
        <color rgb="FF63BE7B"/>
      </colorScale>
    </cfRule>
  </conditionalFormatting>
  <conditionalFormatting sqref="F54:F60">
    <cfRule type="colorScale" priority="19">
      <colorScale>
        <cfvo type="min"/>
        <cfvo type="percentile" val="50"/>
        <cfvo type="max"/>
        <color rgb="FFF8696B"/>
        <color rgb="FFFFEB84"/>
        <color rgb="FF63BE7B"/>
      </colorScale>
    </cfRule>
  </conditionalFormatting>
  <conditionalFormatting sqref="M6:M45">
    <cfRule type="colorScale" priority="29">
      <colorScale>
        <cfvo type="min"/>
        <cfvo type="percentile" val="50"/>
        <cfvo type="max"/>
        <color rgb="FFF8696B"/>
        <color rgb="FFFFEB84"/>
        <color rgb="FF63BE7B"/>
      </colorScale>
    </cfRule>
  </conditionalFormatting>
  <conditionalFormatting sqref="L6:L45">
    <cfRule type="colorScale" priority="31">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802BB791CD0D439C5F8EF31A4F9CE4" ma:contentTypeVersion="10" ma:contentTypeDescription="Create a new document." ma:contentTypeScope="" ma:versionID="5b7b540869f24c2baa003b4cd0bd4824">
  <xsd:schema xmlns:xsd="http://www.w3.org/2001/XMLSchema" xmlns:xs="http://www.w3.org/2001/XMLSchema" xmlns:p="http://schemas.microsoft.com/office/2006/metadata/properties" xmlns:ns2="59ca2c42-c692-4b81-99ed-18bccfb4b8f0" xmlns:ns3="447419b3-1ab2-4dc7-b407-51e087511122" targetNamespace="http://schemas.microsoft.com/office/2006/metadata/properties" ma:root="true" ma:fieldsID="1924eb416e9518d5aa67840bd0c127fc" ns2:_="" ns3:_="">
    <xsd:import namespace="59ca2c42-c692-4b81-99ed-18bccfb4b8f0"/>
    <xsd:import namespace="447419b3-1ab2-4dc7-b407-51e08751112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ca2c42-c692-4b81-99ed-18bccfb4b8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7419b3-1ab2-4dc7-b407-51e08751112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9ca2c42-c692-4b81-99ed-18bccfb4b8f0">
      <UserInfo>
        <DisplayName>James Humphreys</DisplayName>
        <AccountId>71</AccountId>
        <AccountType/>
      </UserInfo>
    </SharedWithUsers>
  </documentManagement>
</p:properties>
</file>

<file path=customXml/itemProps1.xml><?xml version="1.0" encoding="utf-8"?>
<ds:datastoreItem xmlns:ds="http://schemas.openxmlformats.org/officeDocument/2006/customXml" ds:itemID="{499DC3AC-58BC-4F98-8E22-06D353704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ca2c42-c692-4b81-99ed-18bccfb4b8f0"/>
    <ds:schemaRef ds:uri="447419b3-1ab2-4dc7-b407-51e0875111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786E46-B6F2-4DF4-AEE9-DBC4FF6F6AAA}">
  <ds:schemaRefs>
    <ds:schemaRef ds:uri="http://schemas.microsoft.com/sharepoint/v3/contenttype/forms"/>
  </ds:schemaRefs>
</ds:datastoreItem>
</file>

<file path=customXml/itemProps3.xml><?xml version="1.0" encoding="utf-8"?>
<ds:datastoreItem xmlns:ds="http://schemas.openxmlformats.org/officeDocument/2006/customXml" ds:itemID="{D3FF770B-2D48-436E-A6DD-8BCB9943A78E}">
  <ds:schemaRefs>
    <ds:schemaRef ds:uri="http://schemas.microsoft.com/office/2006/metadata/properties"/>
    <ds:schemaRef ds:uri="http://purl.org/dc/terms/"/>
    <ds:schemaRef ds:uri="http://schemas.microsoft.com/office/2006/documentManagement/types"/>
    <ds:schemaRef ds:uri="447419b3-1ab2-4dc7-b407-51e087511122"/>
    <ds:schemaRef ds:uri="http://purl.org/dc/dcmitype/"/>
    <ds:schemaRef ds:uri="http://purl.org/dc/elements/1.1/"/>
    <ds:schemaRef ds:uri="http://schemas.microsoft.com/office/infopath/2007/PartnerControls"/>
    <ds:schemaRef ds:uri="http://schemas.openxmlformats.org/package/2006/metadata/core-properties"/>
    <ds:schemaRef ds:uri="59ca2c42-c692-4b81-99ed-18bccfb4b8f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Regions</vt:lpstr>
      <vt:lpstr>Pivot</vt:lpstr>
      <vt:lpstr>Biggest Changes</vt:lpstr>
      <vt:lpstr>Scotland</vt:lpstr>
      <vt:lpstr>London</vt:lpstr>
      <vt:lpstr>North West</vt:lpstr>
      <vt:lpstr>North East</vt:lpstr>
      <vt:lpstr>East of England</vt:lpstr>
      <vt:lpstr>East Midlands</vt:lpstr>
      <vt:lpstr>South East</vt:lpstr>
      <vt:lpstr>South West</vt:lpstr>
      <vt:lpstr>Wales</vt:lpstr>
      <vt:lpstr>West Midlands</vt:lpstr>
      <vt:lpstr>Yorkshire &amp; Humber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 Ingham</dc:creator>
  <cp:keywords/>
  <dc:description/>
  <cp:lastModifiedBy>Nick Spragg</cp:lastModifiedBy>
  <cp:revision/>
  <dcterms:created xsi:type="dcterms:W3CDTF">2019-08-08T15:03:03Z</dcterms:created>
  <dcterms:modified xsi:type="dcterms:W3CDTF">2019-11-28T08:35:21Z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0x01010014802BB791CD0D439C5F8EF31A4F9CE4</vt:lpwstr>
  </property>
</Properties>
</file>